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vbaProject.bin" ContentType="application/vnd.ms-office.vbaProject"/>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codeName="{7A2D7E96-6E34-419A-AE5F-296B3A7E7977}"/>
  <workbookPr codeName="ThisWorkbook" defaultThemeVersion="124226"/>
  <bookViews>
    <workbookView xWindow="360" yWindow="120" windowWidth="20736" windowHeight="11760" firstSheet="1" activeTab="2"/>
  </bookViews>
  <sheets>
    <sheet name="For GFSC Portal use only" sheetId="10" state="veryHidden" r:id="rId1"/>
    <sheet name="Validation" sheetId="7" r:id="rId2"/>
    <sheet name="Summary" sheetId="4" r:id="rId3"/>
    <sheet name="MCR" sheetId="5" r:id="rId4"/>
    <sheet name="PCR" sheetId="9" r:id="rId5"/>
    <sheet name="Factors" sheetId="3" r:id="rId6"/>
  </sheets>
  <externalReferences>
    <externalReference r:id="rId7"/>
    <externalReference r:id="rId8"/>
  </externalReferences>
  <definedNames>
    <definedName name="Assessment_Date">'[1]Undertaking Information'!$D$7</definedName>
    <definedName name="Cell_Name">'[2]Undertaking Information'!$D$21</definedName>
    <definedName name="Currency">Factors!$C$3:$C$76</definedName>
    <definedName name="_xlnm.Print_Area" localSheetId="3">MCR!$A$1:$AE$235</definedName>
    <definedName name="_xlnm.Print_Area" localSheetId="4">PCR!$A$1:$AE$235</definedName>
    <definedName name="_xlnm.Print_Area" localSheetId="2">Summary!$A$1:$E$89</definedName>
    <definedName name="Reporting_Currency">'[2]Undertaking Information'!$D$11</definedName>
    <definedName name="Undertaking_Name">'[2]Undertaking Information'!$D$17</definedName>
  </definedNames>
  <calcPr calcId="152511"/>
</workbook>
</file>

<file path=xl/calcChain.xml><?xml version="1.0" encoding="utf-8"?>
<calcChain xmlns="http://schemas.openxmlformats.org/spreadsheetml/2006/main">
  <c r="AB6" i="5" l="1"/>
  <c r="Z6" i="5"/>
  <c r="D20" i="4"/>
  <c r="C5" i="10"/>
  <c r="G17" i="4"/>
  <c r="C20" i="7" s="1"/>
  <c r="L20" i="7" s="1"/>
  <c r="C8" i="10"/>
  <c r="C4" i="10"/>
  <c r="D17" i="9"/>
  <c r="B11" i="9"/>
  <c r="D234" i="9"/>
  <c r="AG234" i="9" s="1"/>
  <c r="D233" i="9"/>
  <c r="AG233" i="9" s="1"/>
  <c r="D232" i="9"/>
  <c r="AG232" i="9" s="1"/>
  <c r="D231" i="9"/>
  <c r="AG231" i="9" s="1"/>
  <c r="D230" i="9"/>
  <c r="AG230" i="9" s="1"/>
  <c r="D229" i="9"/>
  <c r="AG229" i="9" s="1"/>
  <c r="D228" i="9"/>
  <c r="AG228" i="9" s="1"/>
  <c r="D227" i="9"/>
  <c r="AG227" i="9" s="1"/>
  <c r="D226" i="9"/>
  <c r="AG226" i="9" s="1"/>
  <c r="D225" i="9"/>
  <c r="AG225" i="9" s="1"/>
  <c r="D224" i="9"/>
  <c r="AG224" i="9" s="1"/>
  <c r="D223" i="9"/>
  <c r="AG223" i="9" s="1"/>
  <c r="D222" i="9"/>
  <c r="AG222" i="9" s="1"/>
  <c r="D221" i="9"/>
  <c r="AG221" i="9" s="1"/>
  <c r="D220" i="9"/>
  <c r="AG220" i="9" s="1"/>
  <c r="D219" i="9"/>
  <c r="AG219" i="9" s="1"/>
  <c r="D218" i="9"/>
  <c r="AG218" i="9" s="1"/>
  <c r="D217" i="9"/>
  <c r="AG217" i="9" s="1"/>
  <c r="D216" i="9"/>
  <c r="AG216" i="9" s="1"/>
  <c r="D215" i="9"/>
  <c r="AG215" i="9" s="1"/>
  <c r="D214" i="9"/>
  <c r="AG214" i="9" s="1"/>
  <c r="D213" i="9"/>
  <c r="AG213" i="9" s="1"/>
  <c r="D212" i="9"/>
  <c r="AG212" i="9" s="1"/>
  <c r="D211" i="9"/>
  <c r="D210" i="9"/>
  <c r="AG210" i="9" s="1"/>
  <c r="D209" i="9"/>
  <c r="AG209" i="9" s="1"/>
  <c r="D208" i="9"/>
  <c r="AG208" i="9" s="1"/>
  <c r="D207" i="9"/>
  <c r="AG207" i="9" s="1"/>
  <c r="D206" i="9"/>
  <c r="AG206" i="9" s="1"/>
  <c r="D205" i="9"/>
  <c r="AG205" i="9" s="1"/>
  <c r="D204" i="9"/>
  <c r="AG204" i="9" s="1"/>
  <c r="D203" i="9"/>
  <c r="AG203" i="9" s="1"/>
  <c r="D202" i="9"/>
  <c r="AG202" i="9" s="1"/>
  <c r="D201" i="9"/>
  <c r="AG201" i="9" s="1"/>
  <c r="D200" i="9"/>
  <c r="AG200" i="9" s="1"/>
  <c r="D199" i="9"/>
  <c r="AG199" i="9" s="1"/>
  <c r="D198" i="9"/>
  <c r="AG198" i="9" s="1"/>
  <c r="D197" i="9"/>
  <c r="D196" i="9"/>
  <c r="AG196" i="9" s="1"/>
  <c r="D195" i="9"/>
  <c r="AG195" i="9" s="1"/>
  <c r="D194" i="9"/>
  <c r="AG194" i="9" s="1"/>
  <c r="D193" i="9"/>
  <c r="AG193" i="9" s="1"/>
  <c r="D192" i="9"/>
  <c r="AG192" i="9" s="1"/>
  <c r="D191" i="9"/>
  <c r="AG191" i="9" s="1"/>
  <c r="D190" i="9"/>
  <c r="AG190" i="9" s="1"/>
  <c r="D189" i="9"/>
  <c r="AG189" i="9" s="1"/>
  <c r="D188" i="9"/>
  <c r="AG188" i="9" s="1"/>
  <c r="D187" i="9"/>
  <c r="AG187" i="9" s="1"/>
  <c r="D186" i="9"/>
  <c r="AG186" i="9" s="1"/>
  <c r="D185" i="9"/>
  <c r="AG185" i="9" s="1"/>
  <c r="D184" i="9"/>
  <c r="D183" i="9"/>
  <c r="AG183" i="9" s="1"/>
  <c r="D182" i="9"/>
  <c r="AG182" i="9" s="1"/>
  <c r="D181" i="9"/>
  <c r="AG181" i="9" s="1"/>
  <c r="D180" i="9"/>
  <c r="AG180" i="9" s="1"/>
  <c r="D179" i="9"/>
  <c r="AG179" i="9" s="1"/>
  <c r="D178" i="9"/>
  <c r="AG178" i="9" s="1"/>
  <c r="D177" i="9"/>
  <c r="AG177" i="9" s="1"/>
  <c r="D176" i="9"/>
  <c r="AG176" i="9" s="1"/>
  <c r="D175" i="9"/>
  <c r="AG175" i="9" s="1"/>
  <c r="D174" i="9"/>
  <c r="AG174" i="9" s="1"/>
  <c r="D173" i="9"/>
  <c r="AG173" i="9" s="1"/>
  <c r="D172" i="9"/>
  <c r="AG172" i="9" s="1"/>
  <c r="D171" i="9"/>
  <c r="AG171" i="9" s="1"/>
  <c r="D170" i="9"/>
  <c r="AG170" i="9" s="1"/>
  <c r="D169" i="9"/>
  <c r="AG169" i="9" s="1"/>
  <c r="D168" i="9"/>
  <c r="AG168" i="9" s="1"/>
  <c r="D167" i="9"/>
  <c r="AG167" i="9" s="1"/>
  <c r="D166" i="9"/>
  <c r="AG166" i="9" s="1"/>
  <c r="D165" i="9"/>
  <c r="AG165" i="9" s="1"/>
  <c r="D164" i="9"/>
  <c r="AG164" i="9" s="1"/>
  <c r="D163" i="9"/>
  <c r="AG163" i="9" s="1"/>
  <c r="D162" i="9"/>
  <c r="AG162" i="9" s="1"/>
  <c r="D161" i="9"/>
  <c r="AG161" i="9" s="1"/>
  <c r="D160" i="9"/>
  <c r="AG160" i="9" s="1"/>
  <c r="D159" i="9"/>
  <c r="AG159" i="9" s="1"/>
  <c r="D158" i="9"/>
  <c r="AG158" i="9" s="1"/>
  <c r="D157" i="9"/>
  <c r="AG157" i="9" s="1"/>
  <c r="D156" i="9"/>
  <c r="AG156" i="9" s="1"/>
  <c r="D155" i="9"/>
  <c r="AG155" i="9" s="1"/>
  <c r="D154" i="9"/>
  <c r="AG154" i="9" s="1"/>
  <c r="D153" i="9"/>
  <c r="AG153" i="9" s="1"/>
  <c r="D152" i="9"/>
  <c r="AG152" i="9" s="1"/>
  <c r="D151" i="9"/>
  <c r="AG151" i="9" s="1"/>
  <c r="D150" i="9"/>
  <c r="AG150" i="9" s="1"/>
  <c r="D149" i="9"/>
  <c r="AG149" i="9" s="1"/>
  <c r="D148" i="9"/>
  <c r="AG148" i="9" s="1"/>
  <c r="D147" i="9"/>
  <c r="AG147" i="9" s="1"/>
  <c r="D146" i="9"/>
  <c r="AG146" i="9" s="1"/>
  <c r="D145" i="9"/>
  <c r="AG145" i="9" s="1"/>
  <c r="D144" i="9"/>
  <c r="AG144" i="9" s="1"/>
  <c r="D143" i="9"/>
  <c r="AG143" i="9" s="1"/>
  <c r="D142" i="9"/>
  <c r="AG142" i="9" s="1"/>
  <c r="D141" i="9"/>
  <c r="AG141" i="9" s="1"/>
  <c r="D140" i="9"/>
  <c r="AG140" i="9" s="1"/>
  <c r="D139" i="9"/>
  <c r="AG139" i="9" s="1"/>
  <c r="D138" i="9"/>
  <c r="AG138" i="9" s="1"/>
  <c r="D137" i="9"/>
  <c r="D136" i="9"/>
  <c r="AG136" i="9" s="1"/>
  <c r="D135" i="9"/>
  <c r="AG135" i="9" s="1"/>
  <c r="D134" i="9"/>
  <c r="AG134" i="9" s="1"/>
  <c r="D133" i="9"/>
  <c r="AG133" i="9" s="1"/>
  <c r="D132" i="9"/>
  <c r="AG132" i="9" s="1"/>
  <c r="D131" i="9"/>
  <c r="AG131" i="9" s="1"/>
  <c r="D130" i="9"/>
  <c r="AG130" i="9" s="1"/>
  <c r="D129" i="9"/>
  <c r="AG129" i="9" s="1"/>
  <c r="D128" i="9"/>
  <c r="AG128" i="9" s="1"/>
  <c r="D127" i="9"/>
  <c r="AG127" i="9" s="1"/>
  <c r="D126" i="9"/>
  <c r="AG126" i="9" s="1"/>
  <c r="D125" i="9"/>
  <c r="AG125" i="9" s="1"/>
  <c r="D124" i="9"/>
  <c r="AG124" i="9" s="1"/>
  <c r="D123" i="9"/>
  <c r="AG123" i="9" s="1"/>
  <c r="D122" i="9"/>
  <c r="AG122" i="9" s="1"/>
  <c r="D121" i="9"/>
  <c r="AG121" i="9" s="1"/>
  <c r="D120" i="9"/>
  <c r="AG120" i="9" s="1"/>
  <c r="D119" i="9"/>
  <c r="AG119" i="9" s="1"/>
  <c r="D118" i="9"/>
  <c r="AG118" i="9" s="1"/>
  <c r="D117" i="9"/>
  <c r="AG117" i="9" s="1"/>
  <c r="D116" i="9"/>
  <c r="AG116" i="9" s="1"/>
  <c r="D115" i="9"/>
  <c r="AG115" i="9" s="1"/>
  <c r="D114" i="9"/>
  <c r="AG114" i="9" s="1"/>
  <c r="D113" i="9"/>
  <c r="AG113" i="9" s="1"/>
  <c r="D112" i="9"/>
  <c r="AG112" i="9" s="1"/>
  <c r="D111" i="9"/>
  <c r="AG111" i="9" s="1"/>
  <c r="D110" i="9"/>
  <c r="AG110" i="9" s="1"/>
  <c r="D109" i="9"/>
  <c r="AG109" i="9" s="1"/>
  <c r="D108" i="9"/>
  <c r="AG108" i="9" s="1"/>
  <c r="D107" i="9"/>
  <c r="AG107" i="9" s="1"/>
  <c r="D106" i="9"/>
  <c r="AG106" i="9" s="1"/>
  <c r="D105" i="9"/>
  <c r="AG105" i="9" s="1"/>
  <c r="D104" i="9"/>
  <c r="AG104" i="9" s="1"/>
  <c r="D103" i="9"/>
  <c r="AG103" i="9" s="1"/>
  <c r="D102" i="9"/>
  <c r="AG102" i="9" s="1"/>
  <c r="D101" i="9"/>
  <c r="AG101" i="9" s="1"/>
  <c r="D100" i="9"/>
  <c r="AG100" i="9" s="1"/>
  <c r="D99" i="9"/>
  <c r="AG99" i="9" s="1"/>
  <c r="D98" i="9"/>
  <c r="AG98" i="9" s="1"/>
  <c r="D97" i="9"/>
  <c r="AG97" i="9" s="1"/>
  <c r="D96" i="9"/>
  <c r="AG96" i="9" s="1"/>
  <c r="D95" i="9"/>
  <c r="AG95" i="9" s="1"/>
  <c r="D94" i="9"/>
  <c r="AG94" i="9" s="1"/>
  <c r="D93" i="9"/>
  <c r="AG93" i="9" s="1"/>
  <c r="D92" i="9"/>
  <c r="AG92" i="9" s="1"/>
  <c r="D91" i="9"/>
  <c r="AG91" i="9" s="1"/>
  <c r="D90" i="9"/>
  <c r="AG90" i="9" s="1"/>
  <c r="D89" i="9"/>
  <c r="AG89" i="9" s="1"/>
  <c r="D88" i="9"/>
  <c r="AG88" i="9" s="1"/>
  <c r="D87" i="9"/>
  <c r="AG87" i="9" s="1"/>
  <c r="D86" i="9"/>
  <c r="AG86" i="9" s="1"/>
  <c r="D85" i="9"/>
  <c r="AG85" i="9" s="1"/>
  <c r="D84" i="9"/>
  <c r="AG84" i="9" s="1"/>
  <c r="D83" i="9"/>
  <c r="AG83" i="9" s="1"/>
  <c r="D82" i="9"/>
  <c r="AG82" i="9" s="1"/>
  <c r="D81" i="9"/>
  <c r="AG81" i="9" s="1"/>
  <c r="D80" i="9"/>
  <c r="AG80" i="9" s="1"/>
  <c r="D79" i="9"/>
  <c r="AG79" i="9" s="1"/>
  <c r="D78" i="9"/>
  <c r="AG78" i="9" s="1"/>
  <c r="D77" i="9"/>
  <c r="AG77" i="9" s="1"/>
  <c r="D76" i="9"/>
  <c r="AG76" i="9" s="1"/>
  <c r="D75" i="9"/>
  <c r="AG75" i="9" s="1"/>
  <c r="D74" i="9"/>
  <c r="AG74" i="9" s="1"/>
  <c r="D73" i="9"/>
  <c r="AG73" i="9" s="1"/>
  <c r="D72" i="9"/>
  <c r="AG72" i="9" s="1"/>
  <c r="D71" i="9"/>
  <c r="AG71" i="9" s="1"/>
  <c r="D70" i="9"/>
  <c r="AG70" i="9" s="1"/>
  <c r="D69" i="9"/>
  <c r="AG69" i="9" s="1"/>
  <c r="D68" i="9"/>
  <c r="AG68" i="9" s="1"/>
  <c r="D67" i="9"/>
  <c r="AG67" i="9" s="1"/>
  <c r="D66" i="9"/>
  <c r="AG66" i="9" s="1"/>
  <c r="D65" i="9"/>
  <c r="AG65" i="9" s="1"/>
  <c r="D64" i="9"/>
  <c r="AG64" i="9" s="1"/>
  <c r="D63" i="9"/>
  <c r="AG63" i="9" s="1"/>
  <c r="D62" i="9"/>
  <c r="AG62" i="9" s="1"/>
  <c r="D61" i="9"/>
  <c r="AG61" i="9" s="1"/>
  <c r="D60" i="9"/>
  <c r="AG60" i="9" s="1"/>
  <c r="D59" i="9"/>
  <c r="AG59" i="9" s="1"/>
  <c r="D58" i="9"/>
  <c r="AG58" i="9" s="1"/>
  <c r="D57" i="9"/>
  <c r="AG57" i="9" s="1"/>
  <c r="D56" i="9"/>
  <c r="AG56" i="9" s="1"/>
  <c r="D55" i="9"/>
  <c r="AG55" i="9" s="1"/>
  <c r="D54" i="9"/>
  <c r="AG54" i="9" s="1"/>
  <c r="D53" i="9"/>
  <c r="AG53" i="9" s="1"/>
  <c r="D52" i="9"/>
  <c r="AG52" i="9" s="1"/>
  <c r="D51" i="9"/>
  <c r="AG51" i="9" s="1"/>
  <c r="D50" i="9"/>
  <c r="AG50" i="9" s="1"/>
  <c r="D49" i="9"/>
  <c r="AG49" i="9" s="1"/>
  <c r="D48" i="9"/>
  <c r="AG48" i="9" s="1"/>
  <c r="D47" i="9"/>
  <c r="AG47" i="9" s="1"/>
  <c r="D46" i="9"/>
  <c r="AG46" i="9" s="1"/>
  <c r="D45" i="9"/>
  <c r="AG45" i="9" s="1"/>
  <c r="D44" i="9"/>
  <c r="AG44" i="9" s="1"/>
  <c r="D43" i="9"/>
  <c r="AG43" i="9" s="1"/>
  <c r="D42" i="9"/>
  <c r="AG42" i="9" s="1"/>
  <c r="D41" i="9"/>
  <c r="AG41" i="9" s="1"/>
  <c r="D40" i="9"/>
  <c r="AG40" i="9" s="1"/>
  <c r="D39" i="9"/>
  <c r="AG39" i="9" s="1"/>
  <c r="D38" i="9"/>
  <c r="AG38" i="9" s="1"/>
  <c r="D37" i="9"/>
  <c r="AG37" i="9" s="1"/>
  <c r="D36" i="9"/>
  <c r="AG36" i="9" s="1"/>
  <c r="D35" i="9"/>
  <c r="AG35" i="9" s="1"/>
  <c r="D34" i="9"/>
  <c r="AG34" i="9" s="1"/>
  <c r="D33" i="9"/>
  <c r="AG33" i="9" s="1"/>
  <c r="D32" i="9"/>
  <c r="AG32" i="9" s="1"/>
  <c r="D31" i="9"/>
  <c r="AG31" i="9" s="1"/>
  <c r="D30" i="9"/>
  <c r="AG30" i="9" s="1"/>
  <c r="D29" i="9"/>
  <c r="AG29" i="9" s="1"/>
  <c r="D28" i="9"/>
  <c r="AG28" i="9" s="1"/>
  <c r="D27" i="9"/>
  <c r="AG27" i="9" s="1"/>
  <c r="D26" i="9"/>
  <c r="D25" i="9"/>
  <c r="AG25" i="9" s="1"/>
  <c r="D24" i="9"/>
  <c r="D23" i="9"/>
  <c r="AG23" i="9" s="1"/>
  <c r="D22" i="9"/>
  <c r="AG22" i="9" s="1"/>
  <c r="D21" i="9"/>
  <c r="AG21" i="9" s="1"/>
  <c r="D56" i="4"/>
  <c r="T234" i="9"/>
  <c r="T233" i="9"/>
  <c r="T232" i="9"/>
  <c r="T231" i="9"/>
  <c r="T230" i="9"/>
  <c r="T229" i="9"/>
  <c r="T228" i="9"/>
  <c r="T227" i="9"/>
  <c r="T226" i="9"/>
  <c r="T225" i="9"/>
  <c r="T224" i="9"/>
  <c r="T223" i="9"/>
  <c r="T222" i="9"/>
  <c r="T221" i="9"/>
  <c r="T220" i="9"/>
  <c r="T219" i="9"/>
  <c r="T218" i="9"/>
  <c r="T217" i="9"/>
  <c r="T216" i="9"/>
  <c r="T215" i="9"/>
  <c r="T214" i="9"/>
  <c r="T213" i="9"/>
  <c r="T212" i="9"/>
  <c r="T211" i="9"/>
  <c r="T210" i="9"/>
  <c r="T209" i="9"/>
  <c r="T208" i="9"/>
  <c r="T207" i="9"/>
  <c r="T206" i="9"/>
  <c r="T205" i="9"/>
  <c r="T204" i="9"/>
  <c r="T203" i="9"/>
  <c r="T202" i="9"/>
  <c r="T201" i="9"/>
  <c r="T200" i="9"/>
  <c r="T199" i="9"/>
  <c r="T198" i="9"/>
  <c r="T197" i="9"/>
  <c r="T196" i="9"/>
  <c r="T195" i="9"/>
  <c r="T194" i="9"/>
  <c r="T193" i="9"/>
  <c r="T192" i="9"/>
  <c r="T191" i="9"/>
  <c r="T190" i="9"/>
  <c r="T189" i="9"/>
  <c r="T188" i="9"/>
  <c r="T187" i="9"/>
  <c r="T186" i="9"/>
  <c r="T185" i="9"/>
  <c r="T184" i="9"/>
  <c r="T183" i="9"/>
  <c r="T182" i="9"/>
  <c r="T181" i="9"/>
  <c r="T180" i="9"/>
  <c r="T179" i="9"/>
  <c r="T178" i="9"/>
  <c r="T177" i="9"/>
  <c r="T176" i="9"/>
  <c r="T175" i="9"/>
  <c r="T174" i="9"/>
  <c r="T173" i="9"/>
  <c r="T172" i="9"/>
  <c r="T171" i="9"/>
  <c r="T170" i="9"/>
  <c r="T169" i="9"/>
  <c r="T168" i="9"/>
  <c r="T167" i="9"/>
  <c r="T166" i="9"/>
  <c r="T165" i="9"/>
  <c r="T164" i="9"/>
  <c r="T163" i="9"/>
  <c r="T162" i="9"/>
  <c r="T161" i="9"/>
  <c r="T160" i="9"/>
  <c r="T159" i="9"/>
  <c r="T158" i="9"/>
  <c r="T157" i="9"/>
  <c r="T156" i="9"/>
  <c r="T155" i="9"/>
  <c r="T154" i="9"/>
  <c r="T153" i="9"/>
  <c r="T152" i="9"/>
  <c r="T151" i="9"/>
  <c r="T150" i="9"/>
  <c r="T149" i="9"/>
  <c r="T148" i="9"/>
  <c r="T147" i="9"/>
  <c r="T146" i="9"/>
  <c r="T145" i="9"/>
  <c r="T144" i="9"/>
  <c r="T143" i="9"/>
  <c r="T142" i="9"/>
  <c r="T141" i="9"/>
  <c r="T140" i="9"/>
  <c r="T139" i="9"/>
  <c r="T138" i="9"/>
  <c r="T137" i="9"/>
  <c r="T136" i="9"/>
  <c r="T135" i="9"/>
  <c r="T134" i="9"/>
  <c r="T133" i="9"/>
  <c r="T132" i="9"/>
  <c r="T131" i="9"/>
  <c r="T130" i="9"/>
  <c r="T129" i="9"/>
  <c r="T128" i="9"/>
  <c r="T127" i="9"/>
  <c r="T126" i="9"/>
  <c r="T125" i="9"/>
  <c r="T124" i="9"/>
  <c r="T123" i="9"/>
  <c r="T122" i="9"/>
  <c r="T121" i="9"/>
  <c r="T120" i="9"/>
  <c r="T119" i="9"/>
  <c r="T118" i="9"/>
  <c r="T117" i="9"/>
  <c r="T116" i="9"/>
  <c r="T115" i="9"/>
  <c r="T114" i="9"/>
  <c r="T113" i="9"/>
  <c r="T112" i="9"/>
  <c r="T111" i="9"/>
  <c r="T110" i="9"/>
  <c r="T109" i="9"/>
  <c r="T108" i="9"/>
  <c r="T107" i="9"/>
  <c r="T106" i="9"/>
  <c r="T105" i="9"/>
  <c r="T104" i="9"/>
  <c r="T103" i="9"/>
  <c r="T102" i="9"/>
  <c r="T101" i="9"/>
  <c r="T100" i="9"/>
  <c r="T99" i="9"/>
  <c r="T98" i="9"/>
  <c r="T97" i="9"/>
  <c r="T96" i="9"/>
  <c r="T95" i="9"/>
  <c r="T94" i="9"/>
  <c r="T93" i="9"/>
  <c r="T92" i="9"/>
  <c r="T91" i="9"/>
  <c r="T90" i="9"/>
  <c r="T89" i="9"/>
  <c r="T88" i="9"/>
  <c r="T87" i="9"/>
  <c r="T86" i="9"/>
  <c r="T85" i="9"/>
  <c r="T84" i="9"/>
  <c r="T83" i="9"/>
  <c r="T82" i="9"/>
  <c r="T81" i="9"/>
  <c r="T80" i="9"/>
  <c r="T79" i="9"/>
  <c r="T78" i="9"/>
  <c r="T77" i="9"/>
  <c r="T76" i="9"/>
  <c r="T75" i="9"/>
  <c r="T74" i="9"/>
  <c r="T73" i="9"/>
  <c r="T72" i="9"/>
  <c r="T71" i="9"/>
  <c r="T70" i="9"/>
  <c r="T69" i="9"/>
  <c r="T68" i="9"/>
  <c r="T67" i="9"/>
  <c r="T66" i="9"/>
  <c r="T65" i="9"/>
  <c r="T64" i="9"/>
  <c r="T63" i="9"/>
  <c r="T62" i="9"/>
  <c r="T61" i="9"/>
  <c r="T60" i="9"/>
  <c r="T59" i="9"/>
  <c r="T58" i="9"/>
  <c r="T57" i="9"/>
  <c r="T56" i="9"/>
  <c r="T55" i="9"/>
  <c r="T54" i="9"/>
  <c r="T53" i="9"/>
  <c r="T52" i="9"/>
  <c r="T51" i="9"/>
  <c r="T50" i="9"/>
  <c r="T49" i="9"/>
  <c r="T48" i="9"/>
  <c r="T47" i="9"/>
  <c r="T46" i="9"/>
  <c r="T45" i="9"/>
  <c r="T44" i="9"/>
  <c r="T43" i="9"/>
  <c r="T42" i="9"/>
  <c r="T41" i="9"/>
  <c r="T40" i="9"/>
  <c r="T39" i="9"/>
  <c r="T38" i="9"/>
  <c r="T37" i="9"/>
  <c r="T36" i="9"/>
  <c r="T35" i="9"/>
  <c r="T34" i="9"/>
  <c r="T33" i="9"/>
  <c r="T32" i="9"/>
  <c r="T31" i="9"/>
  <c r="T30" i="9"/>
  <c r="T29" i="9"/>
  <c r="T28" i="9"/>
  <c r="T27" i="9"/>
  <c r="T26" i="9"/>
  <c r="T25" i="9"/>
  <c r="T24" i="9"/>
  <c r="T23" i="9"/>
  <c r="T22" i="9"/>
  <c r="T21" i="9"/>
  <c r="H234" i="9"/>
  <c r="H233" i="9"/>
  <c r="H232" i="9"/>
  <c r="H231" i="9"/>
  <c r="H230" i="9"/>
  <c r="H229" i="9"/>
  <c r="H228" i="9"/>
  <c r="H227" i="9"/>
  <c r="H226" i="9"/>
  <c r="H225" i="9"/>
  <c r="H224" i="9"/>
  <c r="H223" i="9"/>
  <c r="H222" i="9"/>
  <c r="H221" i="9"/>
  <c r="H220" i="9"/>
  <c r="H219" i="9"/>
  <c r="H218" i="9"/>
  <c r="H217" i="9"/>
  <c r="H216" i="9"/>
  <c r="H215" i="9"/>
  <c r="H214" i="9"/>
  <c r="H213" i="9"/>
  <c r="H212" i="9"/>
  <c r="H211" i="9"/>
  <c r="H210" i="9"/>
  <c r="H209" i="9"/>
  <c r="H208" i="9"/>
  <c r="H207" i="9"/>
  <c r="H206" i="9"/>
  <c r="H205" i="9"/>
  <c r="H204" i="9"/>
  <c r="H203" i="9"/>
  <c r="H202" i="9"/>
  <c r="H201" i="9"/>
  <c r="H200" i="9"/>
  <c r="H199" i="9"/>
  <c r="H198" i="9"/>
  <c r="H197" i="9"/>
  <c r="H196" i="9"/>
  <c r="H195" i="9"/>
  <c r="H194" i="9"/>
  <c r="H193" i="9"/>
  <c r="H192" i="9"/>
  <c r="H191" i="9"/>
  <c r="H190" i="9"/>
  <c r="H189" i="9"/>
  <c r="H188" i="9"/>
  <c r="H187" i="9"/>
  <c r="H186" i="9"/>
  <c r="H185" i="9"/>
  <c r="H184" i="9"/>
  <c r="H183" i="9"/>
  <c r="H182" i="9"/>
  <c r="H181" i="9"/>
  <c r="H180" i="9"/>
  <c r="H179" i="9"/>
  <c r="H178" i="9"/>
  <c r="H177" i="9"/>
  <c r="H176" i="9"/>
  <c r="H175" i="9"/>
  <c r="H174" i="9"/>
  <c r="H173" i="9"/>
  <c r="H172" i="9"/>
  <c r="H171" i="9"/>
  <c r="H170" i="9"/>
  <c r="H169" i="9"/>
  <c r="H168" i="9"/>
  <c r="H167" i="9"/>
  <c r="H166" i="9"/>
  <c r="H165" i="9"/>
  <c r="H164" i="9"/>
  <c r="H163" i="9"/>
  <c r="H162" i="9"/>
  <c r="H161" i="9"/>
  <c r="H160" i="9"/>
  <c r="H159" i="9"/>
  <c r="H158" i="9"/>
  <c r="H157" i="9"/>
  <c r="H156" i="9"/>
  <c r="H155" i="9"/>
  <c r="H154" i="9"/>
  <c r="H153" i="9"/>
  <c r="H152" i="9"/>
  <c r="H151" i="9"/>
  <c r="H150" i="9"/>
  <c r="H149" i="9"/>
  <c r="H148" i="9"/>
  <c r="H147" i="9"/>
  <c r="H146" i="9"/>
  <c r="H145" i="9"/>
  <c r="H144" i="9"/>
  <c r="H143" i="9"/>
  <c r="H142" i="9"/>
  <c r="H141" i="9"/>
  <c r="H140" i="9"/>
  <c r="H139" i="9"/>
  <c r="H138" i="9"/>
  <c r="H137" i="9"/>
  <c r="H136" i="9"/>
  <c r="H135" i="9"/>
  <c r="H134" i="9"/>
  <c r="H133" i="9"/>
  <c r="H132" i="9"/>
  <c r="H131" i="9"/>
  <c r="H130" i="9"/>
  <c r="H129" i="9"/>
  <c r="H128" i="9"/>
  <c r="H127" i="9"/>
  <c r="H126" i="9"/>
  <c r="H125" i="9"/>
  <c r="H124" i="9"/>
  <c r="H123" i="9"/>
  <c r="H122" i="9"/>
  <c r="H121" i="9"/>
  <c r="H120" i="9"/>
  <c r="H119" i="9"/>
  <c r="H118" i="9"/>
  <c r="H117" i="9"/>
  <c r="H116" i="9"/>
  <c r="H115" i="9"/>
  <c r="H114" i="9"/>
  <c r="H113" i="9"/>
  <c r="H112" i="9"/>
  <c r="H111" i="9"/>
  <c r="H110" i="9"/>
  <c r="H109" i="9"/>
  <c r="H108" i="9"/>
  <c r="H107" i="9"/>
  <c r="H106" i="9"/>
  <c r="H105" i="9"/>
  <c r="H104" i="9"/>
  <c r="H103" i="9"/>
  <c r="H102" i="9"/>
  <c r="H101" i="9"/>
  <c r="H100" i="9"/>
  <c r="H99" i="9"/>
  <c r="H98" i="9"/>
  <c r="H97" i="9"/>
  <c r="H96" i="9"/>
  <c r="H95" i="9"/>
  <c r="H94" i="9"/>
  <c r="H93" i="9"/>
  <c r="H92" i="9"/>
  <c r="H91" i="9"/>
  <c r="H90" i="9"/>
  <c r="H89" i="9"/>
  <c r="H88" i="9"/>
  <c r="H87" i="9"/>
  <c r="H86" i="9"/>
  <c r="H85" i="9"/>
  <c r="H84" i="9"/>
  <c r="H83" i="9"/>
  <c r="H82" i="9"/>
  <c r="H81" i="9"/>
  <c r="H80" i="9"/>
  <c r="H79" i="9"/>
  <c r="H78" i="9"/>
  <c r="H77" i="9"/>
  <c r="H76" i="9"/>
  <c r="H75" i="9"/>
  <c r="H74" i="9"/>
  <c r="H73" i="9"/>
  <c r="H72" i="9"/>
  <c r="H71" i="9"/>
  <c r="H70" i="9"/>
  <c r="H69" i="9"/>
  <c r="H68" i="9"/>
  <c r="H67" i="9"/>
  <c r="H66" i="9"/>
  <c r="H65" i="9"/>
  <c r="H64" i="9"/>
  <c r="H63" i="9"/>
  <c r="H62" i="9"/>
  <c r="H61" i="9"/>
  <c r="H60" i="9"/>
  <c r="H59" i="9"/>
  <c r="H58" i="9"/>
  <c r="H57" i="9"/>
  <c r="H56" i="9"/>
  <c r="H55" i="9"/>
  <c r="H54" i="9"/>
  <c r="H53" i="9"/>
  <c r="H52" i="9"/>
  <c r="H51" i="9"/>
  <c r="H50" i="9"/>
  <c r="H49" i="9"/>
  <c r="H48" i="9"/>
  <c r="H47" i="9"/>
  <c r="H46" i="9"/>
  <c r="H45" i="9"/>
  <c r="H44" i="9"/>
  <c r="H43" i="9"/>
  <c r="H42" i="9"/>
  <c r="H41" i="9"/>
  <c r="H40" i="9"/>
  <c r="H39" i="9"/>
  <c r="H38" i="9"/>
  <c r="H37" i="9"/>
  <c r="H36" i="9"/>
  <c r="H35" i="9"/>
  <c r="H34" i="9"/>
  <c r="H33" i="9"/>
  <c r="H32" i="9"/>
  <c r="H31" i="9"/>
  <c r="H30" i="9"/>
  <c r="H29" i="9"/>
  <c r="H28" i="9"/>
  <c r="H27" i="9"/>
  <c r="H26" i="9"/>
  <c r="H25" i="9"/>
  <c r="H24" i="9"/>
  <c r="H23" i="9"/>
  <c r="H22" i="9"/>
  <c r="H21" i="9"/>
  <c r="F234" i="9"/>
  <c r="F233" i="9"/>
  <c r="F232" i="9"/>
  <c r="F231" i="9"/>
  <c r="F230" i="9"/>
  <c r="F229" i="9"/>
  <c r="F228" i="9"/>
  <c r="F227" i="9"/>
  <c r="F226" i="9"/>
  <c r="F225" i="9"/>
  <c r="F224" i="9"/>
  <c r="F223" i="9"/>
  <c r="F222" i="9"/>
  <c r="F221" i="9"/>
  <c r="F220" i="9"/>
  <c r="F219" i="9"/>
  <c r="F218" i="9"/>
  <c r="F217" i="9"/>
  <c r="F216" i="9"/>
  <c r="F215" i="9"/>
  <c r="F214" i="9"/>
  <c r="F213" i="9"/>
  <c r="F212" i="9"/>
  <c r="F211" i="9"/>
  <c r="F210" i="9"/>
  <c r="F209" i="9"/>
  <c r="F208" i="9"/>
  <c r="F207" i="9"/>
  <c r="AI207" i="9" s="1"/>
  <c r="F206" i="9"/>
  <c r="F205" i="9"/>
  <c r="F204" i="9"/>
  <c r="F203" i="9"/>
  <c r="F202" i="9"/>
  <c r="F201" i="9"/>
  <c r="F200" i="9"/>
  <c r="F199" i="9"/>
  <c r="F198" i="9"/>
  <c r="F197" i="9"/>
  <c r="F196" i="9"/>
  <c r="F195" i="9"/>
  <c r="F194" i="9"/>
  <c r="F193" i="9"/>
  <c r="F192" i="9"/>
  <c r="F191"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F159" i="9"/>
  <c r="F158" i="9"/>
  <c r="F157" i="9"/>
  <c r="F156" i="9"/>
  <c r="F155" i="9"/>
  <c r="F154" i="9"/>
  <c r="F153" i="9"/>
  <c r="F152" i="9"/>
  <c r="F151" i="9"/>
  <c r="F150" i="9"/>
  <c r="F149"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8" i="9"/>
  <c r="F97" i="9"/>
  <c r="F96" i="9"/>
  <c r="F95" i="9"/>
  <c r="F94" i="9"/>
  <c r="F93" i="9"/>
  <c r="F92" i="9"/>
  <c r="F91" i="9"/>
  <c r="F90" i="9"/>
  <c r="F89" i="9"/>
  <c r="F88" i="9"/>
  <c r="F87" i="9"/>
  <c r="F86" i="9"/>
  <c r="F85" i="9"/>
  <c r="F84" i="9"/>
  <c r="F83" i="9"/>
  <c r="F82" i="9"/>
  <c r="F81" i="9"/>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AG211" i="9"/>
  <c r="AG197" i="9"/>
  <c r="AG137"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63" i="9"/>
  <c r="B162" i="9"/>
  <c r="B161" i="9"/>
  <c r="B160" i="9"/>
  <c r="B159" i="9"/>
  <c r="B158" i="9"/>
  <c r="B157" i="9"/>
  <c r="B156" i="9"/>
  <c r="B155"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AG235" i="9"/>
  <c r="AG184" i="9"/>
  <c r="AG26" i="9"/>
  <c r="H17" i="9"/>
  <c r="L147" i="9" s="1"/>
  <c r="F17" i="9"/>
  <c r="V13" i="9" s="1"/>
  <c r="A2" i="9"/>
  <c r="AB1" i="9"/>
  <c r="AB5" i="5"/>
  <c r="Z5" i="5"/>
  <c r="AI231" i="5"/>
  <c r="AG231" i="5"/>
  <c r="AI230" i="5"/>
  <c r="AG230" i="5"/>
  <c r="AI229" i="5"/>
  <c r="AG229" i="5"/>
  <c r="AI228" i="5"/>
  <c r="AG228" i="5"/>
  <c r="AI227" i="5"/>
  <c r="AG227" i="5"/>
  <c r="AI226" i="5"/>
  <c r="AG226" i="5"/>
  <c r="AI225" i="5"/>
  <c r="AG225" i="5"/>
  <c r="AI224" i="5"/>
  <c r="AG224" i="5"/>
  <c r="AI223" i="5"/>
  <c r="AG223" i="5"/>
  <c r="AI222" i="5"/>
  <c r="AG222" i="5"/>
  <c r="AI221" i="5"/>
  <c r="AG221" i="5"/>
  <c r="AI220" i="5"/>
  <c r="AG220" i="5"/>
  <c r="AI219" i="5"/>
  <c r="AG219" i="5"/>
  <c r="AI218" i="5"/>
  <c r="AG218" i="5"/>
  <c r="AI217" i="5"/>
  <c r="AG217" i="5"/>
  <c r="AI216" i="5"/>
  <c r="AG216" i="5"/>
  <c r="AI215" i="5"/>
  <c r="AG215" i="5"/>
  <c r="AI214" i="5"/>
  <c r="AG214" i="5"/>
  <c r="AI213" i="5"/>
  <c r="AG213" i="5"/>
  <c r="AI212" i="5"/>
  <c r="AG212" i="5"/>
  <c r="AI211" i="5"/>
  <c r="AG211" i="5"/>
  <c r="AI210" i="5"/>
  <c r="AG210" i="5"/>
  <c r="AI209" i="5"/>
  <c r="AG209" i="5"/>
  <c r="AI208" i="5"/>
  <c r="AG208" i="5"/>
  <c r="AI207" i="5"/>
  <c r="AG207" i="5"/>
  <c r="AI206" i="5"/>
  <c r="AG206" i="5"/>
  <c r="AI205" i="5"/>
  <c r="AG205" i="5"/>
  <c r="AI204" i="5"/>
  <c r="AG204" i="5"/>
  <c r="AI203" i="5"/>
  <c r="AG203" i="5"/>
  <c r="AI202" i="5"/>
  <c r="AG202" i="5"/>
  <c r="AI201" i="5"/>
  <c r="AG201" i="5"/>
  <c r="AI200" i="5"/>
  <c r="AG200" i="5"/>
  <c r="AI199" i="5"/>
  <c r="AG199" i="5"/>
  <c r="AI198" i="5"/>
  <c r="AG198" i="5"/>
  <c r="AI197" i="5"/>
  <c r="AG197" i="5"/>
  <c r="AI196" i="5"/>
  <c r="AG196" i="5"/>
  <c r="AI195" i="5"/>
  <c r="AG195" i="5"/>
  <c r="AI194" i="5"/>
  <c r="AG194" i="5"/>
  <c r="AI193" i="5"/>
  <c r="AG193" i="5"/>
  <c r="AI192" i="5"/>
  <c r="AG192" i="5"/>
  <c r="AI191" i="5"/>
  <c r="AG191" i="5"/>
  <c r="AI190" i="5"/>
  <c r="AG190" i="5"/>
  <c r="AI189" i="5"/>
  <c r="AG189" i="5"/>
  <c r="AI188" i="5"/>
  <c r="AG188" i="5"/>
  <c r="AI187" i="5"/>
  <c r="AG187" i="5"/>
  <c r="AI186" i="5"/>
  <c r="AG186" i="5"/>
  <c r="AI185" i="5"/>
  <c r="AG185" i="5"/>
  <c r="AI184" i="5"/>
  <c r="AG184" i="5"/>
  <c r="AI183" i="5"/>
  <c r="AG183" i="5"/>
  <c r="AI182" i="5"/>
  <c r="AG182" i="5"/>
  <c r="AI181" i="5"/>
  <c r="AG181" i="5"/>
  <c r="AI180" i="5"/>
  <c r="AG180" i="5"/>
  <c r="AI179" i="5"/>
  <c r="AG179" i="5"/>
  <c r="AI178" i="5"/>
  <c r="AG178" i="5"/>
  <c r="AI177" i="5"/>
  <c r="AG177" i="5"/>
  <c r="AI176" i="5"/>
  <c r="AG176" i="5"/>
  <c r="AI175" i="5"/>
  <c r="AG175" i="5"/>
  <c r="AI174" i="5"/>
  <c r="AG174" i="5"/>
  <c r="AI173" i="5"/>
  <c r="AG173" i="5"/>
  <c r="AI172" i="5"/>
  <c r="AG172" i="5"/>
  <c r="AI171" i="5"/>
  <c r="AG171" i="5"/>
  <c r="AI170" i="5"/>
  <c r="AG170" i="5"/>
  <c r="AI169" i="5"/>
  <c r="AG169" i="5"/>
  <c r="AI168" i="5"/>
  <c r="AG168" i="5"/>
  <c r="AI167" i="5"/>
  <c r="AG167" i="5"/>
  <c r="AI166" i="5"/>
  <c r="AG166" i="5"/>
  <c r="AI165" i="5"/>
  <c r="AG165" i="5"/>
  <c r="AI164" i="5"/>
  <c r="AG164" i="5"/>
  <c r="AI163" i="5"/>
  <c r="AG163" i="5"/>
  <c r="AI162" i="5"/>
  <c r="AG162" i="5"/>
  <c r="AI161" i="5"/>
  <c r="AG161" i="5"/>
  <c r="AI160" i="5"/>
  <c r="AG160" i="5"/>
  <c r="AI159" i="5"/>
  <c r="AG159" i="5"/>
  <c r="AI158" i="5"/>
  <c r="AG158" i="5"/>
  <c r="AI157" i="5"/>
  <c r="AG157" i="5"/>
  <c r="AI156" i="5"/>
  <c r="AG156" i="5"/>
  <c r="AI155" i="5"/>
  <c r="AG155" i="5"/>
  <c r="AI154" i="5"/>
  <c r="AG154" i="5"/>
  <c r="AI153" i="5"/>
  <c r="AG153" i="5"/>
  <c r="AI152" i="5"/>
  <c r="AG152" i="5"/>
  <c r="AI151" i="5"/>
  <c r="AG151" i="5"/>
  <c r="AI150" i="5"/>
  <c r="AG150" i="5"/>
  <c r="AI149" i="5"/>
  <c r="AG149" i="5"/>
  <c r="AI148" i="5"/>
  <c r="AG148" i="5"/>
  <c r="AI147" i="5"/>
  <c r="AG147" i="5"/>
  <c r="AI146" i="5"/>
  <c r="AG146" i="5"/>
  <c r="AI145" i="5"/>
  <c r="AG145" i="5"/>
  <c r="AI144" i="5"/>
  <c r="AG144" i="5"/>
  <c r="AI143" i="5"/>
  <c r="AG143" i="5"/>
  <c r="AI142" i="5"/>
  <c r="AG142" i="5"/>
  <c r="AI141" i="5"/>
  <c r="AG141" i="5"/>
  <c r="AI140" i="5"/>
  <c r="AG140" i="5"/>
  <c r="AI139" i="5"/>
  <c r="AG139" i="5"/>
  <c r="AI138" i="5"/>
  <c r="AG138" i="5"/>
  <c r="AI137" i="5"/>
  <c r="AG137" i="5"/>
  <c r="AI136" i="5"/>
  <c r="AG136" i="5"/>
  <c r="AI135" i="5"/>
  <c r="AG135" i="5"/>
  <c r="AI134" i="5"/>
  <c r="AG134" i="5"/>
  <c r="AI133" i="5"/>
  <c r="AG133" i="5"/>
  <c r="AI132" i="5"/>
  <c r="AG132" i="5"/>
  <c r="AI131" i="5"/>
  <c r="AG131" i="5"/>
  <c r="AI130" i="5"/>
  <c r="AG130" i="5"/>
  <c r="AI129" i="5"/>
  <c r="AG129" i="5"/>
  <c r="AI128" i="5"/>
  <c r="AG128" i="5"/>
  <c r="AI127" i="5"/>
  <c r="AG127" i="5"/>
  <c r="AI126" i="5"/>
  <c r="AG126" i="5"/>
  <c r="AI125" i="5"/>
  <c r="AG125" i="5"/>
  <c r="AI124" i="5"/>
  <c r="AG124" i="5"/>
  <c r="AI123" i="5"/>
  <c r="AG123" i="5"/>
  <c r="AI122" i="5"/>
  <c r="AG122" i="5"/>
  <c r="AI121" i="5"/>
  <c r="AG121" i="5"/>
  <c r="AI120" i="5"/>
  <c r="AG120" i="5"/>
  <c r="AI119" i="5"/>
  <c r="AG119" i="5"/>
  <c r="AI118" i="5"/>
  <c r="AG118" i="5"/>
  <c r="AI117" i="5"/>
  <c r="AG117" i="5"/>
  <c r="AI116" i="5"/>
  <c r="AG116" i="5"/>
  <c r="F17" i="5"/>
  <c r="F7" i="3"/>
  <c r="J2" i="7"/>
  <c r="J1" i="7"/>
  <c r="A2" i="7"/>
  <c r="AB1" i="5"/>
  <c r="H17" i="5"/>
  <c r="P92" i="5" s="1"/>
  <c r="AI22" i="5"/>
  <c r="AI23" i="5"/>
  <c r="AI24" i="5"/>
  <c r="AI25" i="5"/>
  <c r="AI26" i="5"/>
  <c r="AI27" i="5"/>
  <c r="AI28" i="5"/>
  <c r="AI29" i="5"/>
  <c r="AI30" i="5"/>
  <c r="AI31" i="5"/>
  <c r="AI32" i="5"/>
  <c r="AI33" i="5"/>
  <c r="AI34" i="5"/>
  <c r="AI35" i="5"/>
  <c r="AI36" i="5"/>
  <c r="AI37" i="5"/>
  <c r="AI38" i="5"/>
  <c r="AI39" i="5"/>
  <c r="AI40" i="5"/>
  <c r="AI41" i="5"/>
  <c r="AI42" i="5"/>
  <c r="AI43" i="5"/>
  <c r="AI44" i="5"/>
  <c r="AI45" i="5"/>
  <c r="AI46" i="5"/>
  <c r="AI47" i="5"/>
  <c r="AI48" i="5"/>
  <c r="AI49" i="5"/>
  <c r="AI50" i="5"/>
  <c r="AI51" i="5"/>
  <c r="AI52" i="5"/>
  <c r="AI53" i="5"/>
  <c r="AI54" i="5"/>
  <c r="AI55" i="5"/>
  <c r="AI56" i="5"/>
  <c r="AI57" i="5"/>
  <c r="AI58" i="5"/>
  <c r="AI59" i="5"/>
  <c r="AI60" i="5"/>
  <c r="AI61" i="5"/>
  <c r="AI62" i="5"/>
  <c r="AI63" i="5"/>
  <c r="AI64" i="5"/>
  <c r="AI65" i="5"/>
  <c r="AI66" i="5"/>
  <c r="AI67" i="5"/>
  <c r="AI68" i="5"/>
  <c r="AI69" i="5"/>
  <c r="AI70" i="5"/>
  <c r="AI71" i="5"/>
  <c r="AI72" i="5"/>
  <c r="AI73" i="5"/>
  <c r="AI74" i="5"/>
  <c r="AI75" i="5"/>
  <c r="AI76" i="5"/>
  <c r="AI77" i="5"/>
  <c r="AI78" i="5"/>
  <c r="AI79" i="5"/>
  <c r="AI80" i="5"/>
  <c r="AI81" i="5"/>
  <c r="AI82" i="5"/>
  <c r="AI83" i="5"/>
  <c r="AI84" i="5"/>
  <c r="AI85" i="5"/>
  <c r="AI86" i="5"/>
  <c r="AI87" i="5"/>
  <c r="AI88" i="5"/>
  <c r="AI89" i="5"/>
  <c r="AI90" i="5"/>
  <c r="AI91" i="5"/>
  <c r="AI92" i="5"/>
  <c r="AI93" i="5"/>
  <c r="AI94" i="5"/>
  <c r="AI95" i="5"/>
  <c r="AI96" i="5"/>
  <c r="AI97" i="5"/>
  <c r="AI98" i="5"/>
  <c r="AI99" i="5"/>
  <c r="AI100" i="5"/>
  <c r="AI101" i="5"/>
  <c r="AI102" i="5"/>
  <c r="AI103" i="5"/>
  <c r="AI104" i="5"/>
  <c r="AI105" i="5"/>
  <c r="AI106" i="5"/>
  <c r="AI107" i="5"/>
  <c r="AI108" i="5"/>
  <c r="AI109" i="5"/>
  <c r="AI110" i="5"/>
  <c r="AI111" i="5"/>
  <c r="AI112" i="5"/>
  <c r="AI113" i="5"/>
  <c r="AI114" i="5"/>
  <c r="AI115" i="5"/>
  <c r="AI232" i="5"/>
  <c r="AI233" i="5"/>
  <c r="AI234"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232" i="5"/>
  <c r="AG233" i="5"/>
  <c r="AG234" i="5"/>
  <c r="AG235" i="5"/>
  <c r="AI21" i="5"/>
  <c r="G13" i="4"/>
  <c r="C18" i="7" s="1"/>
  <c r="L18" i="7" s="1"/>
  <c r="AG21" i="5"/>
  <c r="G15" i="4"/>
  <c r="C19" i="7" s="1"/>
  <c r="L19" i="7" s="1"/>
  <c r="G11" i="4"/>
  <c r="C17" i="7" s="1"/>
  <c r="L17" i="7" s="1"/>
  <c r="G9" i="4"/>
  <c r="C16" i="7" s="1"/>
  <c r="L16" i="7" s="1"/>
  <c r="G7" i="4"/>
  <c r="C15" i="7" s="1"/>
  <c r="L15" i="7" s="1"/>
  <c r="A2" i="5"/>
  <c r="G6" i="3"/>
  <c r="G5" i="3"/>
  <c r="G4" i="3"/>
  <c r="A2" i="4"/>
  <c r="P198" i="9"/>
  <c r="L187" i="9"/>
  <c r="P150" i="9"/>
  <c r="P79" i="9"/>
  <c r="P58" i="9"/>
  <c r="AI87" i="9"/>
  <c r="P138" i="9"/>
  <c r="P87" i="9"/>
  <c r="L231" i="9"/>
  <c r="L46" i="9"/>
  <c r="AD46" i="9" s="1"/>
  <c r="L82" i="9"/>
  <c r="P102" i="9"/>
  <c r="L158" i="9"/>
  <c r="R158" i="9" s="1"/>
  <c r="L134" i="9"/>
  <c r="R134" i="9" s="1"/>
  <c r="P175" i="9"/>
  <c r="L161" i="9"/>
  <c r="R161" i="9" s="1"/>
  <c r="P17" i="9"/>
  <c r="Z17" i="9" s="1"/>
  <c r="P182" i="9"/>
  <c r="P162" i="9"/>
  <c r="P179" i="9"/>
  <c r="L162" i="9"/>
  <c r="L149" i="9"/>
  <c r="AD149" i="9" s="1"/>
  <c r="P106" i="9"/>
  <c r="L86" i="9"/>
  <c r="R86" i="9" s="1"/>
  <c r="L111" i="9"/>
  <c r="AD111" i="9" s="1"/>
  <c r="P75" i="9"/>
  <c r="L50" i="9"/>
  <c r="AD50" i="9" s="1"/>
  <c r="L74" i="9"/>
  <c r="P111" i="9"/>
  <c r="L71" i="9"/>
  <c r="L115" i="9"/>
  <c r="P86" i="9"/>
  <c r="L222" i="9"/>
  <c r="L213" i="9"/>
  <c r="L186" i="9"/>
  <c r="L142" i="9"/>
  <c r="R142" i="9" s="1"/>
  <c r="P146" i="9"/>
  <c r="L91" i="9"/>
  <c r="P89" i="9"/>
  <c r="L22" i="9"/>
  <c r="R22" i="9" s="1"/>
  <c r="P30" i="9"/>
  <c r="L51" i="9"/>
  <c r="P74" i="9"/>
  <c r="P199" i="9"/>
  <c r="L206" i="9"/>
  <c r="R206" i="9" s="1"/>
  <c r="P206" i="9"/>
  <c r="L223" i="9"/>
  <c r="X13" i="9"/>
  <c r="P13" i="9"/>
  <c r="L13" i="9"/>
  <c r="AB13" i="9"/>
  <c r="L89" i="5"/>
  <c r="AD89" i="5" s="1"/>
  <c r="P112" i="5"/>
  <c r="L17" i="9"/>
  <c r="AD17" i="9" s="1"/>
  <c r="P27" i="9"/>
  <c r="P67" i="9"/>
  <c r="P230" i="9"/>
  <c r="L215" i="9"/>
  <c r="L210" i="9"/>
  <c r="AD210" i="9" s="1"/>
  <c r="P227" i="9"/>
  <c r="P190" i="9"/>
  <c r="P22" i="9"/>
  <c r="P78" i="9"/>
  <c r="L89" i="9"/>
  <c r="P214" i="9"/>
  <c r="P202" i="9"/>
  <c r="L234" i="9"/>
  <c r="R234" i="9" s="1"/>
  <c r="L202" i="9"/>
  <c r="L190" i="9"/>
  <c r="AI99" i="9"/>
  <c r="P126" i="9"/>
  <c r="P169" i="9"/>
  <c r="L195" i="9"/>
  <c r="L99" i="9"/>
  <c r="P207" i="9"/>
  <c r="V86" i="9"/>
  <c r="P191" i="5"/>
  <c r="P80" i="5"/>
  <c r="L171" i="5"/>
  <c r="R171" i="5" s="1"/>
  <c r="AI84" i="9"/>
  <c r="L101" i="5"/>
  <c r="L156" i="9"/>
  <c r="AD156" i="9" s="1"/>
  <c r="V202" i="9" l="1"/>
  <c r="X202" i="9" s="1"/>
  <c r="L183" i="5"/>
  <c r="AD183" i="5" s="1"/>
  <c r="P169" i="5"/>
  <c r="P175" i="5"/>
  <c r="P24" i="5"/>
  <c r="P144" i="9"/>
  <c r="P47" i="5"/>
  <c r="L107" i="5"/>
  <c r="L126" i="9"/>
  <c r="L118" i="9"/>
  <c r="R118" i="9" s="1"/>
  <c r="P225" i="9"/>
  <c r="L227" i="9"/>
  <c r="L175" i="9"/>
  <c r="P194" i="9"/>
  <c r="P43" i="9"/>
  <c r="P36" i="5"/>
  <c r="Z13" i="9"/>
  <c r="P39" i="9"/>
  <c r="P122" i="9"/>
  <c r="P42" i="9"/>
  <c r="L98" i="9"/>
  <c r="AD98" i="9" s="1"/>
  <c r="P119" i="9"/>
  <c r="L207" i="9"/>
  <c r="AD207" i="9" s="1"/>
  <c r="L47" i="9"/>
  <c r="L26" i="9"/>
  <c r="AD26" i="9" s="1"/>
  <c r="P134" i="9"/>
  <c r="V134" i="9" s="1"/>
  <c r="AB134" i="9" s="1"/>
  <c r="P155" i="9"/>
  <c r="V155" i="9" s="1"/>
  <c r="X155" i="9" s="1"/>
  <c r="L211" i="9"/>
  <c r="L178" i="9"/>
  <c r="R178" i="9" s="1"/>
  <c r="L151" i="9"/>
  <c r="P95" i="9"/>
  <c r="P23" i="9"/>
  <c r="L35" i="9"/>
  <c r="R35" i="9" s="1"/>
  <c r="L39" i="9"/>
  <c r="L43" i="9"/>
  <c r="V43" i="9" s="1"/>
  <c r="AB43" i="9" s="1"/>
  <c r="P47" i="9"/>
  <c r="L55" i="9"/>
  <c r="R55" i="9" s="1"/>
  <c r="P59" i="9"/>
  <c r="P63" i="9"/>
  <c r="V63" i="9" s="1"/>
  <c r="AI67" i="9"/>
  <c r="AI83" i="9"/>
  <c r="L87" i="9"/>
  <c r="AD87" i="9" s="1"/>
  <c r="L95" i="9"/>
  <c r="AD95" i="9" s="1"/>
  <c r="AI103" i="9"/>
  <c r="L119" i="9"/>
  <c r="AI123" i="9"/>
  <c r="P131" i="9"/>
  <c r="V131" i="9" s="1"/>
  <c r="L143" i="9"/>
  <c r="P147" i="9"/>
  <c r="L159" i="9"/>
  <c r="P171" i="9"/>
  <c r="V171" i="9" s="1"/>
  <c r="AB171" i="9" s="1"/>
  <c r="P183" i="9"/>
  <c r="L191" i="9"/>
  <c r="L199" i="9"/>
  <c r="R199" i="9" s="1"/>
  <c r="L203" i="9"/>
  <c r="V203" i="9" s="1"/>
  <c r="P219" i="9"/>
  <c r="P223" i="9"/>
  <c r="AI74" i="9"/>
  <c r="AI82" i="9"/>
  <c r="AI130" i="9"/>
  <c r="AI134" i="9"/>
  <c r="AI150" i="9"/>
  <c r="AI202" i="9"/>
  <c r="AI206" i="9"/>
  <c r="AI72" i="9"/>
  <c r="AI144" i="9"/>
  <c r="AI156" i="9"/>
  <c r="AI176" i="9"/>
  <c r="P103" i="9"/>
  <c r="L183" i="9"/>
  <c r="P35" i="9"/>
  <c r="V35" i="9" s="1"/>
  <c r="AB35" i="9" s="1"/>
  <c r="P55" i="9"/>
  <c r="P159" i="9"/>
  <c r="V159" i="9" s="1"/>
  <c r="AB159" i="9" s="1"/>
  <c r="P83" i="9"/>
  <c r="AD5" i="5"/>
  <c r="P135" i="9"/>
  <c r="R39" i="9"/>
  <c r="R46" i="9"/>
  <c r="R111" i="9"/>
  <c r="R210" i="9"/>
  <c r="L219" i="9"/>
  <c r="L23" i="9"/>
  <c r="L103" i="9"/>
  <c r="AD103" i="9" s="1"/>
  <c r="L83" i="9"/>
  <c r="AI23" i="9"/>
  <c r="AI27" i="9"/>
  <c r="AI31" i="9"/>
  <c r="AI35" i="9"/>
  <c r="AI39" i="9"/>
  <c r="AI43" i="9"/>
  <c r="AI47" i="9"/>
  <c r="AI51" i="9"/>
  <c r="AI55" i="9"/>
  <c r="AI59" i="9"/>
  <c r="AI63" i="9"/>
  <c r="AI107" i="9"/>
  <c r="AD158" i="9"/>
  <c r="L57" i="5"/>
  <c r="L78" i="5"/>
  <c r="R78" i="5" s="1"/>
  <c r="P203" i="5"/>
  <c r="P94" i="5"/>
  <c r="P56" i="5"/>
  <c r="V175" i="9"/>
  <c r="AB175" i="9" s="1"/>
  <c r="V87" i="9"/>
  <c r="P72" i="5"/>
  <c r="P187" i="5"/>
  <c r="AD142" i="9"/>
  <c r="L58" i="5"/>
  <c r="AD58" i="5" s="1"/>
  <c r="P155" i="5"/>
  <c r="L67" i="5"/>
  <c r="AD67" i="5" s="1"/>
  <c r="P114" i="9"/>
  <c r="L138" i="9"/>
  <c r="L179" i="9"/>
  <c r="P187" i="9"/>
  <c r="AD134" i="9"/>
  <c r="L218" i="9"/>
  <c r="P210" i="9"/>
  <c r="L123" i="9"/>
  <c r="L163" i="9"/>
  <c r="V163" i="9" s="1"/>
  <c r="P203" i="9"/>
  <c r="L230" i="9"/>
  <c r="P222" i="9"/>
  <c r="P51" i="9"/>
  <c r="L75" i="9"/>
  <c r="P107" i="9"/>
  <c r="P199" i="5"/>
  <c r="L27" i="9"/>
  <c r="R27" i="9" s="1"/>
  <c r="P71" i="9"/>
  <c r="P191" i="9"/>
  <c r="P62" i="9"/>
  <c r="L79" i="9"/>
  <c r="R79" i="9" s="1"/>
  <c r="L135" i="9"/>
  <c r="L130" i="9"/>
  <c r="AD130" i="9" s="1"/>
  <c r="P151" i="9"/>
  <c r="P231" i="9"/>
  <c r="V231" i="9" s="1"/>
  <c r="P31" i="9"/>
  <c r="L63" i="9"/>
  <c r="L31" i="9"/>
  <c r="L42" i="9"/>
  <c r="R42" i="9" s="1"/>
  <c r="P91" i="9"/>
  <c r="L102" i="9"/>
  <c r="L155" i="9"/>
  <c r="P163" i="9"/>
  <c r="L171" i="9"/>
  <c r="R171" i="9" s="1"/>
  <c r="P234" i="9"/>
  <c r="P215" i="9"/>
  <c r="L170" i="9"/>
  <c r="R170" i="9" s="1"/>
  <c r="L145" i="9"/>
  <c r="AD145" i="9" s="1"/>
  <c r="P115" i="9"/>
  <c r="P66" i="9"/>
  <c r="L67" i="9"/>
  <c r="R67" i="9" s="1"/>
  <c r="P99" i="9"/>
  <c r="V89" i="9"/>
  <c r="V91" i="9"/>
  <c r="P222" i="5"/>
  <c r="AD39" i="9"/>
  <c r="AD55" i="9"/>
  <c r="AD115" i="9"/>
  <c r="AD119" i="9"/>
  <c r="AD123" i="9"/>
  <c r="AD151" i="9"/>
  <c r="AD179" i="9"/>
  <c r="R227" i="9"/>
  <c r="P32" i="9"/>
  <c r="L36" i="9"/>
  <c r="L40" i="9"/>
  <c r="AD40" i="9" s="1"/>
  <c r="P44" i="9"/>
  <c r="AI48" i="9"/>
  <c r="P52" i="9"/>
  <c r="L64" i="9"/>
  <c r="AD64" i="9" s="1"/>
  <c r="L76" i="9"/>
  <c r="R76" i="9" s="1"/>
  <c r="P80" i="9"/>
  <c r="P84" i="9"/>
  <c r="P100" i="9"/>
  <c r="L108" i="9"/>
  <c r="R108" i="9" s="1"/>
  <c r="P112" i="9"/>
  <c r="P116" i="9"/>
  <c r="L120" i="9"/>
  <c r="R120" i="9" s="1"/>
  <c r="P124" i="9"/>
  <c r="P128" i="9"/>
  <c r="P132" i="9"/>
  <c r="P136" i="9"/>
  <c r="P140" i="9"/>
  <c r="L148" i="9"/>
  <c r="L160" i="9"/>
  <c r="P164" i="9"/>
  <c r="P168" i="9"/>
  <c r="L172" i="9"/>
  <c r="R172" i="9" s="1"/>
  <c r="P180" i="9"/>
  <c r="P188" i="9"/>
  <c r="L192" i="9"/>
  <c r="P200" i="9"/>
  <c r="L208" i="9"/>
  <c r="AD208" i="9" s="1"/>
  <c r="P216" i="9"/>
  <c r="P220" i="9"/>
  <c r="L232" i="9"/>
  <c r="P103" i="5"/>
  <c r="R151" i="9"/>
  <c r="R145" i="9"/>
  <c r="AI168" i="9"/>
  <c r="R179" i="9"/>
  <c r="AD227" i="9"/>
  <c r="L52" i="9"/>
  <c r="R52" i="9" s="1"/>
  <c r="AD183" i="9"/>
  <c r="P76" i="9"/>
  <c r="V76" i="9" s="1"/>
  <c r="X76" i="9" s="1"/>
  <c r="R23" i="9"/>
  <c r="AD51" i="9"/>
  <c r="AD71" i="9"/>
  <c r="R119" i="9"/>
  <c r="L128" i="9"/>
  <c r="V128" i="9" s="1"/>
  <c r="R191" i="9"/>
  <c r="C26" i="7"/>
  <c r="L26" i="7" s="1"/>
  <c r="L72" i="9"/>
  <c r="AD72" i="9" s="1"/>
  <c r="L176" i="9"/>
  <c r="AD176" i="9" s="1"/>
  <c r="AI112" i="9"/>
  <c r="L144" i="9"/>
  <c r="AD144" i="9" s="1"/>
  <c r="P40" i="9"/>
  <c r="R123" i="9"/>
  <c r="R31" i="9"/>
  <c r="AD155" i="9"/>
  <c r="AD211" i="9"/>
  <c r="R147" i="9"/>
  <c r="L116" i="9"/>
  <c r="V116" i="9" s="1"/>
  <c r="AB116" i="9" s="1"/>
  <c r="AI128" i="9"/>
  <c r="AD219" i="9"/>
  <c r="R175" i="9"/>
  <c r="V71" i="9"/>
  <c r="R135" i="9"/>
  <c r="L140" i="9"/>
  <c r="R140" i="9" s="1"/>
  <c r="L168" i="9"/>
  <c r="AD168" i="9" s="1"/>
  <c r="AD83" i="9"/>
  <c r="R47" i="9"/>
  <c r="V162" i="9"/>
  <c r="AB162" i="9" s="1"/>
  <c r="P56" i="9"/>
  <c r="L56" i="9"/>
  <c r="AI64" i="9"/>
  <c r="P64" i="9"/>
  <c r="AI88" i="9"/>
  <c r="L88" i="9"/>
  <c r="AD88" i="9" s="1"/>
  <c r="AD191" i="9"/>
  <c r="L84" i="9"/>
  <c r="AD84" i="9" s="1"/>
  <c r="P176" i="9"/>
  <c r="AI132" i="9"/>
  <c r="L112" i="9"/>
  <c r="R112" i="9" s="1"/>
  <c r="V191" i="9"/>
  <c r="X191" i="9" s="1"/>
  <c r="L132" i="9"/>
  <c r="R132" i="9" s="1"/>
  <c r="L32" i="9"/>
  <c r="V32" i="9" s="1"/>
  <c r="X32" i="9" s="1"/>
  <c r="P232" i="9"/>
  <c r="R130" i="9"/>
  <c r="AI148" i="9"/>
  <c r="AI80" i="9"/>
  <c r="L48" i="9"/>
  <c r="AD48" i="9" s="1"/>
  <c r="P28" i="9"/>
  <c r="L28" i="9"/>
  <c r="P60" i="9"/>
  <c r="L60" i="9"/>
  <c r="AD60" i="9" s="1"/>
  <c r="L68" i="9"/>
  <c r="R68" i="9" s="1"/>
  <c r="P68" i="9"/>
  <c r="L92" i="9"/>
  <c r="P92" i="9"/>
  <c r="L104" i="9"/>
  <c r="AD104" i="9" s="1"/>
  <c r="P104" i="9"/>
  <c r="L204" i="9"/>
  <c r="P204" i="9"/>
  <c r="P212" i="9"/>
  <c r="L212" i="9"/>
  <c r="L224" i="9"/>
  <c r="P224" i="9"/>
  <c r="AD23" i="9"/>
  <c r="R102" i="9"/>
  <c r="V102" i="9"/>
  <c r="AB102" i="9" s="1"/>
  <c r="AD76" i="9"/>
  <c r="R212" i="9"/>
  <c r="AI32" i="9"/>
  <c r="AD135" i="9"/>
  <c r="P193" i="5"/>
  <c r="L104" i="5"/>
  <c r="R104" i="5" s="1"/>
  <c r="L92" i="5"/>
  <c r="AD92" i="5" s="1"/>
  <c r="P127" i="5"/>
  <c r="R207" i="9"/>
  <c r="AD178" i="9"/>
  <c r="AD171" i="9"/>
  <c r="V230" i="9"/>
  <c r="X230" i="9" s="1"/>
  <c r="P61" i="5"/>
  <c r="L163" i="5"/>
  <c r="AD163" i="5" s="1"/>
  <c r="R213" i="9"/>
  <c r="X162" i="9"/>
  <c r="L100" i="5"/>
  <c r="AD100" i="5" s="1"/>
  <c r="AI76" i="9"/>
  <c r="AI100" i="9"/>
  <c r="AI152" i="9"/>
  <c r="AI160" i="9"/>
  <c r="AI188" i="9"/>
  <c r="AI192" i="9"/>
  <c r="AI216" i="9"/>
  <c r="AI232" i="9"/>
  <c r="L54" i="9"/>
  <c r="R54" i="9" s="1"/>
  <c r="L58" i="9"/>
  <c r="R58" i="9" s="1"/>
  <c r="AI70" i="9"/>
  <c r="P98" i="9"/>
  <c r="V98" i="9" s="1"/>
  <c r="AB98" i="9" s="1"/>
  <c r="AI138" i="9"/>
  <c r="P142" i="9"/>
  <c r="V142" i="9" s="1"/>
  <c r="X142" i="9" s="1"/>
  <c r="P166" i="9"/>
  <c r="P226" i="9"/>
  <c r="V206" i="9"/>
  <c r="X206" i="9" s="1"/>
  <c r="V151" i="9"/>
  <c r="AB151" i="9" s="1"/>
  <c r="AI91" i="9"/>
  <c r="AI111" i="9"/>
  <c r="V115" i="9"/>
  <c r="AB115" i="9" s="1"/>
  <c r="AD86" i="9"/>
  <c r="AD31" i="9"/>
  <c r="AD206" i="9"/>
  <c r="AD102" i="9"/>
  <c r="AD172" i="9"/>
  <c r="V27" i="9"/>
  <c r="X27" i="9" s="1"/>
  <c r="V111" i="9"/>
  <c r="R162" i="9"/>
  <c r="V179" i="9"/>
  <c r="AB179" i="9" s="1"/>
  <c r="V140" i="9"/>
  <c r="AB140" i="9" s="1"/>
  <c r="R155" i="9"/>
  <c r="R168" i="9"/>
  <c r="AD147" i="9"/>
  <c r="P211" i="9"/>
  <c r="V211" i="9" s="1"/>
  <c r="AB211" i="9" s="1"/>
  <c r="P195" i="9"/>
  <c r="P143" i="9"/>
  <c r="V143" i="9" s="1"/>
  <c r="L131" i="9"/>
  <c r="R131" i="9" s="1"/>
  <c r="L62" i="9"/>
  <c r="V62" i="9" s="1"/>
  <c r="P70" i="9"/>
  <c r="P118" i="9"/>
  <c r="V118" i="9" s="1"/>
  <c r="AI114" i="9"/>
  <c r="AI71" i="9"/>
  <c r="AI75" i="9"/>
  <c r="AI79" i="9"/>
  <c r="AI95" i="9"/>
  <c r="AI115" i="9"/>
  <c r="AI119" i="9"/>
  <c r="AI127" i="9"/>
  <c r="AI131" i="9"/>
  <c r="AI135" i="9"/>
  <c r="AI139" i="9"/>
  <c r="AI143" i="9"/>
  <c r="AI147" i="9"/>
  <c r="AI151" i="9"/>
  <c r="AI155" i="9"/>
  <c r="AI159" i="9"/>
  <c r="AI163" i="9"/>
  <c r="AI167" i="9"/>
  <c r="AI171" i="9"/>
  <c r="AI175" i="9"/>
  <c r="AI179" i="9"/>
  <c r="AI183" i="9"/>
  <c r="AI187" i="9"/>
  <c r="AI191" i="9"/>
  <c r="AI195" i="9"/>
  <c r="AI199" i="9"/>
  <c r="AI203" i="9"/>
  <c r="AI211" i="9"/>
  <c r="AI215" i="9"/>
  <c r="AI219" i="9"/>
  <c r="AI223" i="9"/>
  <c r="AI227" i="9"/>
  <c r="AI231" i="9"/>
  <c r="L21" i="9"/>
  <c r="R21" i="9" s="1"/>
  <c r="P25" i="9"/>
  <c r="L29" i="9"/>
  <c r="AD29" i="9" s="1"/>
  <c r="P33" i="9"/>
  <c r="P37" i="9"/>
  <c r="P45" i="9"/>
  <c r="L49" i="9"/>
  <c r="AD49" i="9" s="1"/>
  <c r="P53" i="9"/>
  <c r="L57" i="9"/>
  <c r="R57" i="9" s="1"/>
  <c r="P61" i="9"/>
  <c r="L69" i="9"/>
  <c r="AD69" i="9" s="1"/>
  <c r="P73" i="9"/>
  <c r="P93" i="9"/>
  <c r="P97" i="9"/>
  <c r="L101" i="9"/>
  <c r="P105" i="9"/>
  <c r="P109" i="9"/>
  <c r="L117" i="9"/>
  <c r="R117" i="9" s="1"/>
  <c r="L129" i="9"/>
  <c r="AD129" i="9" s="1"/>
  <c r="P137" i="9"/>
  <c r="P145" i="9"/>
  <c r="V145" i="9" s="1"/>
  <c r="AB145" i="9" s="1"/>
  <c r="P149" i="9"/>
  <c r="L157" i="9"/>
  <c r="R157" i="9" s="1"/>
  <c r="P161" i="9"/>
  <c r="P165" i="9"/>
  <c r="AI169" i="9"/>
  <c r="L173" i="9"/>
  <c r="AD173" i="9" s="1"/>
  <c r="L189" i="9"/>
  <c r="P193" i="9"/>
  <c r="P197" i="9"/>
  <c r="P201" i="9"/>
  <c r="L205" i="9"/>
  <c r="P209" i="9"/>
  <c r="L217" i="9"/>
  <c r="R217" i="9" s="1"/>
  <c r="AI225" i="9"/>
  <c r="Z5" i="9"/>
  <c r="L65" i="9"/>
  <c r="AD65" i="9" s="1"/>
  <c r="AI65" i="9"/>
  <c r="P113" i="9"/>
  <c r="L113" i="9"/>
  <c r="L125" i="9"/>
  <c r="AI125" i="9"/>
  <c r="P125" i="9"/>
  <c r="AI181" i="9"/>
  <c r="L181" i="9"/>
  <c r="P181" i="9"/>
  <c r="AD89" i="9"/>
  <c r="L33" i="9"/>
  <c r="R33" i="9" s="1"/>
  <c r="R51" i="9"/>
  <c r="V51" i="9"/>
  <c r="X51" i="9" s="1"/>
  <c r="R91" i="9"/>
  <c r="V22" i="9"/>
  <c r="X22" i="9" s="1"/>
  <c r="R156" i="9"/>
  <c r="AD91" i="9"/>
  <c r="L54" i="5"/>
  <c r="R54" i="5" s="1"/>
  <c r="P192" i="5"/>
  <c r="X175" i="9"/>
  <c r="V92" i="5"/>
  <c r="AB92" i="5" s="1"/>
  <c r="L24" i="5"/>
  <c r="V24" i="5" s="1"/>
  <c r="P121" i="5"/>
  <c r="L185" i="5"/>
  <c r="AD185" i="5" s="1"/>
  <c r="L160" i="5"/>
  <c r="AD160" i="5" s="1"/>
  <c r="P177" i="5"/>
  <c r="AD213" i="9"/>
  <c r="L25" i="9"/>
  <c r="V25" i="9" s="1"/>
  <c r="L79" i="5"/>
  <c r="P68" i="5"/>
  <c r="P59" i="5"/>
  <c r="P123" i="5"/>
  <c r="L218" i="5"/>
  <c r="AD218" i="5" s="1"/>
  <c r="P189" i="9"/>
  <c r="V189" i="9" s="1"/>
  <c r="AB189" i="9" s="1"/>
  <c r="L37" i="9"/>
  <c r="AD63" i="9"/>
  <c r="L169" i="9"/>
  <c r="AD169" i="9" s="1"/>
  <c r="AI161" i="9"/>
  <c r="AI145" i="9"/>
  <c r="P85" i="9"/>
  <c r="L85" i="9"/>
  <c r="R85" i="9" s="1"/>
  <c r="L121" i="9"/>
  <c r="P121" i="9"/>
  <c r="P133" i="9"/>
  <c r="L133" i="9"/>
  <c r="AI133" i="9"/>
  <c r="AI141" i="9"/>
  <c r="P141" i="9"/>
  <c r="L141" i="9"/>
  <c r="P177" i="9"/>
  <c r="L177" i="9"/>
  <c r="AD177" i="9" s="1"/>
  <c r="P185" i="9"/>
  <c r="L185" i="9"/>
  <c r="AI213" i="9"/>
  <c r="P213" i="9"/>
  <c r="AI221" i="9"/>
  <c r="P221" i="9"/>
  <c r="P229" i="9"/>
  <c r="L229" i="9"/>
  <c r="AI229" i="9"/>
  <c r="AI233" i="9"/>
  <c r="L233" i="9"/>
  <c r="R233" i="9" s="1"/>
  <c r="P41" i="9"/>
  <c r="L41" i="9"/>
  <c r="R41" i="9" s="1"/>
  <c r="P117" i="9"/>
  <c r="AI117" i="9"/>
  <c r="L153" i="9"/>
  <c r="AI153" i="9"/>
  <c r="P153" i="9"/>
  <c r="R89" i="9"/>
  <c r="V52" i="9"/>
  <c r="AB52" i="9" s="1"/>
  <c r="L221" i="9"/>
  <c r="L105" i="9"/>
  <c r="AD105" i="9" s="1"/>
  <c r="L193" i="9"/>
  <c r="P233" i="9"/>
  <c r="L45" i="9"/>
  <c r="V45" i="9" s="1"/>
  <c r="L225" i="9"/>
  <c r="P227" i="5"/>
  <c r="L193" i="5"/>
  <c r="AD193" i="5" s="1"/>
  <c r="P209" i="5"/>
  <c r="P124" i="5"/>
  <c r="L147" i="5"/>
  <c r="R147" i="5" s="1"/>
  <c r="P156" i="5"/>
  <c r="P198" i="5"/>
  <c r="P133" i="5"/>
  <c r="L53" i="5"/>
  <c r="AD53" i="5" s="1"/>
  <c r="L17" i="5"/>
  <c r="L129" i="5"/>
  <c r="R129" i="5" s="1"/>
  <c r="L205" i="5"/>
  <c r="AD205" i="5" s="1"/>
  <c r="L82" i="5"/>
  <c r="L204" i="5"/>
  <c r="R204" i="5" s="1"/>
  <c r="L176" i="5"/>
  <c r="R176" i="5" s="1"/>
  <c r="P229" i="5"/>
  <c r="L60" i="5"/>
  <c r="R60" i="5" s="1"/>
  <c r="P118" i="5"/>
  <c r="P234" i="5"/>
  <c r="L137" i="5"/>
  <c r="AD137" i="5" s="1"/>
  <c r="L134" i="5"/>
  <c r="R134" i="5" s="1"/>
  <c r="L170" i="5"/>
  <c r="R170" i="5" s="1"/>
  <c r="L115" i="5"/>
  <c r="AD115" i="5" s="1"/>
  <c r="L99" i="5"/>
  <c r="AD99" i="5" s="1"/>
  <c r="P186" i="5"/>
  <c r="L122" i="5"/>
  <c r="AD122" i="5" s="1"/>
  <c r="L47" i="5"/>
  <c r="AD47" i="5" s="1"/>
  <c r="P142" i="5"/>
  <c r="P185" i="5"/>
  <c r="L151" i="5"/>
  <c r="R151" i="5" s="1"/>
  <c r="AI45" i="9"/>
  <c r="AD161" i="9"/>
  <c r="AD234" i="9"/>
  <c r="V234" i="9"/>
  <c r="X234" i="9" s="1"/>
  <c r="P65" i="9"/>
  <c r="V65" i="9" s="1"/>
  <c r="AI121" i="9"/>
  <c r="AI193" i="9"/>
  <c r="AD22" i="9"/>
  <c r="P217" i="9"/>
  <c r="V138" i="9"/>
  <c r="AD138" i="9"/>
  <c r="R149" i="9"/>
  <c r="P205" i="9"/>
  <c r="V205" i="9" s="1"/>
  <c r="AB205" i="9" s="1"/>
  <c r="AD203" i="9"/>
  <c r="L93" i="9"/>
  <c r="P89" i="5"/>
  <c r="V89" i="5" s="1"/>
  <c r="AB89" i="5" s="1"/>
  <c r="P143" i="5"/>
  <c r="P110" i="5"/>
  <c r="L103" i="5"/>
  <c r="V103" i="5" s="1"/>
  <c r="AB103" i="5" s="1"/>
  <c r="L23" i="5"/>
  <c r="AD23" i="5" s="1"/>
  <c r="X151" i="9"/>
  <c r="V58" i="9"/>
  <c r="AB58" i="9" s="1"/>
  <c r="AD58" i="9"/>
  <c r="AD143" i="9"/>
  <c r="L109" i="9"/>
  <c r="P165" i="5"/>
  <c r="AI205" i="9"/>
  <c r="AI149" i="9"/>
  <c r="AI69" i="9"/>
  <c r="V99" i="9"/>
  <c r="X115" i="9"/>
  <c r="AD54" i="9"/>
  <c r="R98" i="9"/>
  <c r="V135" i="9"/>
  <c r="AB135" i="9" s="1"/>
  <c r="V168" i="9"/>
  <c r="AI73" i="9"/>
  <c r="AI77" i="9"/>
  <c r="AI81" i="9"/>
  <c r="AI85" i="9"/>
  <c r="AI89" i="9"/>
  <c r="AI93" i="9"/>
  <c r="AI97" i="9"/>
  <c r="AI101" i="9"/>
  <c r="AI113" i="9"/>
  <c r="AI129" i="9"/>
  <c r="AI137" i="9"/>
  <c r="AI22" i="9"/>
  <c r="P26" i="9"/>
  <c r="V26" i="9" s="1"/>
  <c r="L30" i="9"/>
  <c r="AI38" i="9"/>
  <c r="AI42" i="9"/>
  <c r="P46" i="9"/>
  <c r="AI54" i="9"/>
  <c r="AI58" i="9"/>
  <c r="AI62" i="9"/>
  <c r="L66" i="9"/>
  <c r="V66" i="9" s="1"/>
  <c r="L70" i="9"/>
  <c r="L78" i="9"/>
  <c r="V78" i="9" s="1"/>
  <c r="AI86" i="9"/>
  <c r="AI98" i="9"/>
  <c r="L114" i="9"/>
  <c r="P130" i="9"/>
  <c r="V130" i="9" s="1"/>
  <c r="AB130" i="9" s="1"/>
  <c r="L146" i="9"/>
  <c r="L166" i="9"/>
  <c r="R166" i="9" s="1"/>
  <c r="P170" i="9"/>
  <c r="P178" i="9"/>
  <c r="V178" i="9" s="1"/>
  <c r="AB178" i="9" s="1"/>
  <c r="AI182" i="9"/>
  <c r="L198" i="9"/>
  <c r="R198" i="9" s="1"/>
  <c r="AI214" i="9"/>
  <c r="L226" i="9"/>
  <c r="AI25" i="9"/>
  <c r="AI29" i="9"/>
  <c r="AI33" i="9"/>
  <c r="AI157" i="9"/>
  <c r="AI165" i="9"/>
  <c r="AI173" i="9"/>
  <c r="AI177" i="9"/>
  <c r="AI185" i="9"/>
  <c r="AI197" i="9"/>
  <c r="AI201" i="9"/>
  <c r="AI209" i="9"/>
  <c r="AI49" i="9"/>
  <c r="AI53" i="9"/>
  <c r="AI57" i="9"/>
  <c r="AI61" i="9"/>
  <c r="AI140" i="9"/>
  <c r="V103" i="9"/>
  <c r="AB103" i="9" s="1"/>
  <c r="V13" i="5"/>
  <c r="L13" i="5"/>
  <c r="Z13" i="5"/>
  <c r="AB13" i="5"/>
  <c r="P13" i="5"/>
  <c r="AG24" i="9"/>
  <c r="AB5" i="9"/>
  <c r="V161" i="9"/>
  <c r="AB161" i="9" s="1"/>
  <c r="AD132" i="9"/>
  <c r="V84" i="9"/>
  <c r="AB84" i="9" s="1"/>
  <c r="R84" i="9"/>
  <c r="V219" i="9"/>
  <c r="X13" i="5"/>
  <c r="AD223" i="9"/>
  <c r="V223" i="9"/>
  <c r="R195" i="9"/>
  <c r="V195" i="9"/>
  <c r="AD195" i="9"/>
  <c r="X58" i="9"/>
  <c r="AD116" i="9"/>
  <c r="R137" i="5"/>
  <c r="AD186" i="9"/>
  <c r="R186" i="9"/>
  <c r="R56" i="9"/>
  <c r="AD56" i="9"/>
  <c r="AD74" i="9"/>
  <c r="R74" i="9"/>
  <c r="V74" i="9"/>
  <c r="X74" i="9" s="1"/>
  <c r="AD42" i="9"/>
  <c r="R128" i="9"/>
  <c r="AD128" i="9"/>
  <c r="R169" i="9"/>
  <c r="X102" i="9"/>
  <c r="AD82" i="9"/>
  <c r="R82" i="9"/>
  <c r="X134" i="9"/>
  <c r="R99" i="9"/>
  <c r="X159" i="9"/>
  <c r="P34" i="9"/>
  <c r="L34" i="9"/>
  <c r="AI50" i="9"/>
  <c r="P50" i="9"/>
  <c r="V50" i="9" s="1"/>
  <c r="AB50" i="9" s="1"/>
  <c r="P94" i="9"/>
  <c r="L94" i="9"/>
  <c r="P110" i="9"/>
  <c r="L110" i="9"/>
  <c r="AI122" i="9"/>
  <c r="L122" i="9"/>
  <c r="P154" i="9"/>
  <c r="L154" i="9"/>
  <c r="L174" i="9"/>
  <c r="P174" i="9"/>
  <c r="L126" i="5"/>
  <c r="AD126" i="5" s="1"/>
  <c r="P230" i="5"/>
  <c r="P147" i="5"/>
  <c r="P149" i="5"/>
  <c r="L34" i="5"/>
  <c r="P49" i="5"/>
  <c r="L172" i="5"/>
  <c r="R172" i="5" s="1"/>
  <c r="L40" i="5"/>
  <c r="R40" i="5" s="1"/>
  <c r="L33" i="5"/>
  <c r="R33" i="5" s="1"/>
  <c r="P207" i="5"/>
  <c r="L37" i="5"/>
  <c r="P153" i="5"/>
  <c r="P225" i="5"/>
  <c r="L72" i="5"/>
  <c r="V72" i="5" s="1"/>
  <c r="AI26" i="9"/>
  <c r="AI30" i="9"/>
  <c r="AI154" i="9"/>
  <c r="AI158" i="9"/>
  <c r="AI162" i="9"/>
  <c r="AI186" i="9"/>
  <c r="AI194" i="9"/>
  <c r="AI198" i="9"/>
  <c r="R87" i="9"/>
  <c r="V232" i="9"/>
  <c r="X232" i="9" s="1"/>
  <c r="X179" i="9"/>
  <c r="V68" i="9"/>
  <c r="AD153" i="9"/>
  <c r="R208" i="9"/>
  <c r="AD162" i="9"/>
  <c r="V183" i="9"/>
  <c r="AB183" i="9" s="1"/>
  <c r="V187" i="9"/>
  <c r="R71" i="9"/>
  <c r="AD35" i="9"/>
  <c r="V23" i="9"/>
  <c r="P216" i="5"/>
  <c r="P202" i="5"/>
  <c r="P139" i="5"/>
  <c r="AI210" i="9"/>
  <c r="AD131" i="9"/>
  <c r="AI21" i="9"/>
  <c r="AI34" i="9"/>
  <c r="AI37" i="9"/>
  <c r="AI41" i="9"/>
  <c r="AI78" i="9"/>
  <c r="AI90" i="9"/>
  <c r="AI94" i="9"/>
  <c r="AI102" i="9"/>
  <c r="AI106" i="9"/>
  <c r="AI110" i="9"/>
  <c r="AI166" i="9"/>
  <c r="AI170" i="9"/>
  <c r="AI174" i="9"/>
  <c r="AI178" i="9"/>
  <c r="AI189" i="9"/>
  <c r="AI217" i="9"/>
  <c r="AI46" i="9"/>
  <c r="AI118" i="9"/>
  <c r="AI126" i="9"/>
  <c r="AI190" i="9"/>
  <c r="AI218" i="9"/>
  <c r="AI222" i="9"/>
  <c r="AI226" i="9"/>
  <c r="AI230" i="9"/>
  <c r="AI234" i="9"/>
  <c r="P36" i="9"/>
  <c r="V36" i="9" s="1"/>
  <c r="AB36" i="9" s="1"/>
  <c r="P48" i="9"/>
  <c r="AI68" i="9"/>
  <c r="P72" i="9"/>
  <c r="L80" i="9"/>
  <c r="P88" i="9"/>
  <c r="AI92" i="9"/>
  <c r="P96" i="9"/>
  <c r="L100" i="9"/>
  <c r="P108" i="9"/>
  <c r="AI116" i="9"/>
  <c r="P120" i="9"/>
  <c r="AI124" i="9"/>
  <c r="L136" i="9"/>
  <c r="P148" i="9"/>
  <c r="V148" i="9" s="1"/>
  <c r="P152" i="9"/>
  <c r="P156" i="9"/>
  <c r="V156" i="9" s="1"/>
  <c r="P160" i="9"/>
  <c r="V160" i="9" s="1"/>
  <c r="AB160" i="9" s="1"/>
  <c r="L164" i="9"/>
  <c r="V164" i="9" s="1"/>
  <c r="P172" i="9"/>
  <c r="V172" i="9" s="1"/>
  <c r="AB172" i="9" s="1"/>
  <c r="L180" i="9"/>
  <c r="L188" i="9"/>
  <c r="P192" i="9"/>
  <c r="V192" i="9" s="1"/>
  <c r="L200" i="9"/>
  <c r="R200" i="9" s="1"/>
  <c r="L216" i="9"/>
  <c r="AI224" i="9"/>
  <c r="AI66" i="9"/>
  <c r="AI142" i="9"/>
  <c r="AI146" i="9"/>
  <c r="L81" i="9"/>
  <c r="AD81" i="9" s="1"/>
  <c r="AI109" i="9"/>
  <c r="X89" i="9"/>
  <c r="AB89" i="9"/>
  <c r="X140" i="9"/>
  <c r="X91" i="9"/>
  <c r="AB91" i="9"/>
  <c r="AD231" i="9"/>
  <c r="R231" i="9"/>
  <c r="X71" i="9"/>
  <c r="AB71" i="9"/>
  <c r="R36" i="9"/>
  <c r="AD36" i="9"/>
  <c r="R25" i="9"/>
  <c r="V213" i="9"/>
  <c r="AB213" i="9" s="1"/>
  <c r="V215" i="9"/>
  <c r="R215" i="9"/>
  <c r="AD129" i="5"/>
  <c r="AB87" i="9"/>
  <c r="X87" i="9"/>
  <c r="R192" i="9"/>
  <c r="AD192" i="9"/>
  <c r="AB202" i="9"/>
  <c r="R232" i="9"/>
  <c r="AD232" i="9"/>
  <c r="R205" i="5"/>
  <c r="AD172" i="5"/>
  <c r="R163" i="5"/>
  <c r="X92" i="5"/>
  <c r="R92" i="5"/>
  <c r="AD104" i="5"/>
  <c r="AD107" i="5"/>
  <c r="R107" i="5"/>
  <c r="AB86" i="9"/>
  <c r="X86" i="9"/>
  <c r="AB206" i="9"/>
  <c r="R126" i="9"/>
  <c r="V126" i="9"/>
  <c r="X126" i="9" s="1"/>
  <c r="R50" i="9"/>
  <c r="AD118" i="9"/>
  <c r="R190" i="9"/>
  <c r="AD190" i="9"/>
  <c r="R218" i="9"/>
  <c r="AD218" i="9"/>
  <c r="R204" i="9"/>
  <c r="AD204" i="9"/>
  <c r="R211" i="9"/>
  <c r="P109" i="5"/>
  <c r="L179" i="5"/>
  <c r="L130" i="5"/>
  <c r="P63" i="5"/>
  <c r="L69" i="5"/>
  <c r="P170" i="5"/>
  <c r="P93" i="5"/>
  <c r="P163" i="5"/>
  <c r="L98" i="5"/>
  <c r="P102" i="5"/>
  <c r="P85" i="5"/>
  <c r="L200" i="5"/>
  <c r="AD200" i="5" s="1"/>
  <c r="L214" i="5"/>
  <c r="L231" i="5"/>
  <c r="L65" i="5"/>
  <c r="L149" i="5"/>
  <c r="P87" i="5"/>
  <c r="L123" i="5"/>
  <c r="L209" i="5"/>
  <c r="L26" i="5"/>
  <c r="L66" i="5"/>
  <c r="P211" i="5"/>
  <c r="L74" i="5"/>
  <c r="P176" i="5"/>
  <c r="P218" i="5"/>
  <c r="P104" i="5"/>
  <c r="L222" i="5"/>
  <c r="P96" i="5"/>
  <c r="L42" i="5"/>
  <c r="L120" i="5"/>
  <c r="P162" i="5"/>
  <c r="P120" i="5"/>
  <c r="L189" i="5"/>
  <c r="P34" i="5"/>
  <c r="P82" i="5"/>
  <c r="L159" i="5"/>
  <c r="P178" i="5"/>
  <c r="P126" i="5"/>
  <c r="P223" i="5"/>
  <c r="L177" i="5"/>
  <c r="L145" i="5"/>
  <c r="P138" i="5"/>
  <c r="P44" i="5"/>
  <c r="L94" i="5"/>
  <c r="P220" i="5"/>
  <c r="L112" i="5"/>
  <c r="V112" i="5" s="1"/>
  <c r="AB112" i="5" s="1"/>
  <c r="P26" i="5"/>
  <c r="P161" i="5"/>
  <c r="P157" i="5"/>
  <c r="L220" i="5"/>
  <c r="P172" i="5"/>
  <c r="P55" i="5"/>
  <c r="P91" i="5"/>
  <c r="L187" i="5"/>
  <c r="L219" i="5"/>
  <c r="L161" i="5"/>
  <c r="P184" i="5"/>
  <c r="L70" i="5"/>
  <c r="L227" i="5"/>
  <c r="P144" i="5"/>
  <c r="L136" i="5"/>
  <c r="P200" i="5"/>
  <c r="P116" i="5"/>
  <c r="P111" i="5"/>
  <c r="P166" i="5"/>
  <c r="P114" i="5"/>
  <c r="L234" i="5"/>
  <c r="P108" i="5"/>
  <c r="P215" i="5"/>
  <c r="L168" i="5"/>
  <c r="P17" i="5"/>
  <c r="Z17" i="5" s="1"/>
  <c r="AB17" i="5" s="1"/>
  <c r="P101" i="5"/>
  <c r="V101" i="5" s="1"/>
  <c r="AB101" i="5" s="1"/>
  <c r="L225" i="5"/>
  <c r="L48" i="5"/>
  <c r="L63" i="5"/>
  <c r="L119" i="5"/>
  <c r="L128" i="5"/>
  <c r="L127" i="5"/>
  <c r="L230" i="5"/>
  <c r="L169" i="5"/>
  <c r="L226" i="5"/>
  <c r="L197" i="5"/>
  <c r="P86" i="5"/>
  <c r="L83" i="5"/>
  <c r="L210" i="5"/>
  <c r="L109" i="5"/>
  <c r="L148" i="5"/>
  <c r="P119" i="5"/>
  <c r="P48" i="5"/>
  <c r="L121" i="5"/>
  <c r="L27" i="5"/>
  <c r="P98" i="5"/>
  <c r="L61" i="5"/>
  <c r="P75" i="5"/>
  <c r="P140" i="5"/>
  <c r="L154" i="5"/>
  <c r="P39" i="5"/>
  <c r="L206" i="5"/>
  <c r="P107" i="5"/>
  <c r="V107" i="5" s="1"/>
  <c r="P130" i="5"/>
  <c r="L80" i="5"/>
  <c r="L198" i="5"/>
  <c r="L208" i="5"/>
  <c r="P197" i="5"/>
  <c r="L192" i="5"/>
  <c r="L52" i="5"/>
  <c r="P97" i="5"/>
  <c r="L186" i="5"/>
  <c r="V186" i="5" s="1"/>
  <c r="AB186" i="5" s="1"/>
  <c r="L203" i="5"/>
  <c r="L138" i="5"/>
  <c r="P84" i="5"/>
  <c r="L31" i="5"/>
  <c r="L97" i="5"/>
  <c r="L84" i="5"/>
  <c r="L141" i="5"/>
  <c r="AD141" i="5" s="1"/>
  <c r="P221" i="5"/>
  <c r="P182" i="5"/>
  <c r="L155" i="5"/>
  <c r="V155" i="5" s="1"/>
  <c r="P113" i="5"/>
  <c r="L21" i="5"/>
  <c r="P45" i="5"/>
  <c r="L32" i="5"/>
  <c r="L41" i="5"/>
  <c r="P62" i="5"/>
  <c r="L157" i="5"/>
  <c r="L38" i="5"/>
  <c r="P53" i="5"/>
  <c r="L50" i="5"/>
  <c r="R50" i="5" s="1"/>
  <c r="P213" i="5"/>
  <c r="P35" i="5"/>
  <c r="P51" i="5"/>
  <c r="P99" i="5"/>
  <c r="P83" i="5"/>
  <c r="P151" i="5"/>
  <c r="L22" i="5"/>
  <c r="L221" i="5"/>
  <c r="P167" i="5"/>
  <c r="L146" i="5"/>
  <c r="P206" i="5"/>
  <c r="L158" i="5"/>
  <c r="P233" i="5"/>
  <c r="L90" i="5"/>
  <c r="L174" i="5"/>
  <c r="L156" i="5"/>
  <c r="L76" i="5"/>
  <c r="R76" i="5" s="1"/>
  <c r="L173" i="5"/>
  <c r="P117" i="5"/>
  <c r="L232" i="5"/>
  <c r="L165" i="5"/>
  <c r="L178" i="5"/>
  <c r="P128" i="5"/>
  <c r="P54" i="5"/>
  <c r="V54" i="5" s="1"/>
  <c r="L201" i="5"/>
  <c r="P71" i="5"/>
  <c r="P105" i="5"/>
  <c r="P181" i="5"/>
  <c r="P46" i="5"/>
  <c r="L166" i="5"/>
  <c r="P159" i="5"/>
  <c r="L43" i="5"/>
  <c r="L167" i="5"/>
  <c r="L188" i="5"/>
  <c r="P212" i="5"/>
  <c r="L143" i="5"/>
  <c r="L25" i="5"/>
  <c r="R25" i="5" s="1"/>
  <c r="P141" i="5"/>
  <c r="P168" i="5"/>
  <c r="L46" i="5"/>
  <c r="P60" i="5"/>
  <c r="L164" i="5"/>
  <c r="L28" i="5"/>
  <c r="AD28" i="5" s="1"/>
  <c r="L55" i="5"/>
  <c r="L125" i="5"/>
  <c r="P65" i="5"/>
  <c r="P73" i="5"/>
  <c r="L77" i="5"/>
  <c r="R77" i="5" s="1"/>
  <c r="P42" i="5"/>
  <c r="P226" i="5"/>
  <c r="P57" i="5"/>
  <c r="V57" i="5" s="1"/>
  <c r="P37" i="5"/>
  <c r="P115" i="5"/>
  <c r="L36" i="5"/>
  <c r="R36" i="5" s="1"/>
  <c r="P70" i="5"/>
  <c r="L139" i="5"/>
  <c r="L45" i="5"/>
  <c r="P231" i="5"/>
  <c r="P219" i="5"/>
  <c r="P77" i="5"/>
  <c r="P30" i="5"/>
  <c r="L116" i="5"/>
  <c r="P122" i="5"/>
  <c r="L108" i="5"/>
  <c r="L68" i="5"/>
  <c r="P28" i="5"/>
  <c r="P100" i="5"/>
  <c r="V100" i="5" s="1"/>
  <c r="AB100" i="5" s="1"/>
  <c r="P25" i="5"/>
  <c r="P208" i="5"/>
  <c r="L190" i="5"/>
  <c r="L181" i="5"/>
  <c r="P154" i="5"/>
  <c r="P204" i="5"/>
  <c r="L223" i="5"/>
  <c r="P190" i="5"/>
  <c r="L202" i="5"/>
  <c r="P43" i="5"/>
  <c r="L191" i="5"/>
  <c r="L152" i="5"/>
  <c r="L180" i="5"/>
  <c r="L106" i="5"/>
  <c r="L118" i="5"/>
  <c r="P129" i="5"/>
  <c r="L217" i="5"/>
  <c r="P40" i="5"/>
  <c r="L71" i="5"/>
  <c r="L229" i="5"/>
  <c r="L135" i="5"/>
  <c r="L87" i="5"/>
  <c r="AD87" i="5" s="1"/>
  <c r="P33" i="5"/>
  <c r="P188" i="5"/>
  <c r="L150" i="5"/>
  <c r="P79" i="5"/>
  <c r="L39" i="5"/>
  <c r="P164" i="5"/>
  <c r="P90" i="5"/>
  <c r="P201" i="5"/>
  <c r="L81" i="5"/>
  <c r="P131" i="5"/>
  <c r="P146" i="5"/>
  <c r="P66" i="5"/>
  <c r="L114" i="5"/>
  <c r="P160" i="5"/>
  <c r="P27" i="5"/>
  <c r="P22" i="5"/>
  <c r="L111" i="5"/>
  <c r="P69" i="5"/>
  <c r="P158" i="5"/>
  <c r="V158" i="5" s="1"/>
  <c r="AB158" i="5" s="1"/>
  <c r="L113" i="5"/>
  <c r="P31" i="5"/>
  <c r="L62" i="5"/>
  <c r="R62" i="5" s="1"/>
  <c r="P136" i="5"/>
  <c r="L75" i="5"/>
  <c r="R75" i="5" s="1"/>
  <c r="L59" i="5"/>
  <c r="L73" i="5"/>
  <c r="V73" i="5" s="1"/>
  <c r="L196" i="5"/>
  <c r="P21" i="5"/>
  <c r="L142" i="5"/>
  <c r="L132" i="5"/>
  <c r="P41" i="5"/>
  <c r="L216" i="5"/>
  <c r="L212" i="5"/>
  <c r="P217" i="5"/>
  <c r="P125" i="5"/>
  <c r="P132" i="5"/>
  <c r="P152" i="5"/>
  <c r="P148" i="5"/>
  <c r="L29" i="5"/>
  <c r="P23" i="5"/>
  <c r="P76" i="5"/>
  <c r="P74" i="5"/>
  <c r="P52" i="5"/>
  <c r="L85" i="5"/>
  <c r="L105" i="5"/>
  <c r="P29" i="5"/>
  <c r="L215" i="5"/>
  <c r="L233" i="5"/>
  <c r="AD233" i="5" s="1"/>
  <c r="L153" i="5"/>
  <c r="P174" i="5"/>
  <c r="L140" i="5"/>
  <c r="L213" i="5"/>
  <c r="V213" i="5" s="1"/>
  <c r="P180" i="5"/>
  <c r="L207" i="5"/>
  <c r="P38" i="5"/>
  <c r="P214" i="5"/>
  <c r="L95" i="5"/>
  <c r="AD95" i="5" s="1"/>
  <c r="P194" i="5"/>
  <c r="P32" i="5"/>
  <c r="L211" i="5"/>
  <c r="P189" i="5"/>
  <c r="P228" i="5"/>
  <c r="L182" i="5"/>
  <c r="P88" i="5"/>
  <c r="L51" i="5"/>
  <c r="R51" i="5" s="1"/>
  <c r="P171" i="5"/>
  <c r="L102" i="5"/>
  <c r="L44" i="5"/>
  <c r="AD44" i="5" s="1"/>
  <c r="L110" i="5"/>
  <c r="L86" i="5"/>
  <c r="L96" i="5"/>
  <c r="V96" i="5" s="1"/>
  <c r="AB96" i="5" s="1"/>
  <c r="L199" i="5"/>
  <c r="L91" i="5"/>
  <c r="L224" i="5"/>
  <c r="L56" i="5"/>
  <c r="P134" i="5"/>
  <c r="L64" i="5"/>
  <c r="P106" i="5"/>
  <c r="L124" i="5"/>
  <c r="P196" i="5"/>
  <c r="P224" i="5"/>
  <c r="L88" i="5"/>
  <c r="R143" i="9"/>
  <c r="R138" i="9"/>
  <c r="AD108" i="9"/>
  <c r="P64" i="5"/>
  <c r="L194" i="5"/>
  <c r="L133" i="5"/>
  <c r="P137" i="5"/>
  <c r="L30" i="5"/>
  <c r="P81" i="5"/>
  <c r="P173" i="5"/>
  <c r="L162" i="5"/>
  <c r="L175" i="5"/>
  <c r="R175" i="5" s="1"/>
  <c r="X111" i="9"/>
  <c r="AB111" i="9"/>
  <c r="R183" i="9"/>
  <c r="R83" i="9"/>
  <c r="R89" i="5"/>
  <c r="V104" i="9"/>
  <c r="X104" i="9" s="1"/>
  <c r="L144" i="5"/>
  <c r="L228" i="5"/>
  <c r="P67" i="5"/>
  <c r="V67" i="5" s="1"/>
  <c r="P183" i="5"/>
  <c r="L35" i="5"/>
  <c r="P210" i="5"/>
  <c r="P95" i="5"/>
  <c r="P145" i="5"/>
  <c r="P179" i="5"/>
  <c r="P232" i="5"/>
  <c r="P150" i="5"/>
  <c r="V55" i="9"/>
  <c r="AB55" i="9" s="1"/>
  <c r="P195" i="5"/>
  <c r="L93" i="5"/>
  <c r="L184" i="5"/>
  <c r="L49" i="5"/>
  <c r="P78" i="5"/>
  <c r="L195" i="5"/>
  <c r="P205" i="5"/>
  <c r="L131" i="5"/>
  <c r="P50" i="5"/>
  <c r="V50" i="5" s="1"/>
  <c r="P58" i="5"/>
  <c r="V58" i="5" s="1"/>
  <c r="X58" i="5" s="1"/>
  <c r="L117" i="5"/>
  <c r="P135" i="5"/>
  <c r="V199" i="9"/>
  <c r="AD205" i="9"/>
  <c r="R205" i="9"/>
  <c r="V28" i="9"/>
  <c r="AD140" i="9"/>
  <c r="AD222" i="9"/>
  <c r="R222" i="9"/>
  <c r="V222" i="9"/>
  <c r="AD187" i="9"/>
  <c r="R187" i="9"/>
  <c r="AD199" i="9"/>
  <c r="R223" i="9"/>
  <c r="AI24" i="9"/>
  <c r="L24" i="9"/>
  <c r="AI44" i="9"/>
  <c r="L44" i="9"/>
  <c r="AI184" i="9"/>
  <c r="L184" i="9"/>
  <c r="P196" i="9"/>
  <c r="L196" i="9"/>
  <c r="AI208" i="9"/>
  <c r="P208" i="9"/>
  <c r="V208" i="9" s="1"/>
  <c r="L228" i="9"/>
  <c r="AI228" i="9"/>
  <c r="V210" i="9"/>
  <c r="AB210" i="9" s="1"/>
  <c r="P24" i="9"/>
  <c r="L124" i="9"/>
  <c r="V124" i="9" s="1"/>
  <c r="R219" i="9"/>
  <c r="AD175" i="9"/>
  <c r="V75" i="9"/>
  <c r="AB75" i="9" s="1"/>
  <c r="R115" i="9"/>
  <c r="V147" i="9"/>
  <c r="AD67" i="9"/>
  <c r="AI28" i="9"/>
  <c r="AI164" i="9"/>
  <c r="AI180" i="9"/>
  <c r="AI200" i="9"/>
  <c r="AI204" i="9"/>
  <c r="AI36" i="9"/>
  <c r="AI40" i="9"/>
  <c r="AI136" i="9"/>
  <c r="AI220" i="9"/>
  <c r="AI104" i="9"/>
  <c r="AI108" i="9"/>
  <c r="AI52" i="9"/>
  <c r="AI56" i="9"/>
  <c r="AI60" i="9"/>
  <c r="AI105" i="9"/>
  <c r="AI172" i="9"/>
  <c r="AI196" i="9"/>
  <c r="AI212" i="9"/>
  <c r="AB6" i="9"/>
  <c r="AI96" i="9"/>
  <c r="AI120" i="9"/>
  <c r="AD54" i="5"/>
  <c r="R57" i="5"/>
  <c r="R148" i="9"/>
  <c r="R88" i="9"/>
  <c r="AD32" i="9"/>
  <c r="AD148" i="9"/>
  <c r="AD57" i="5"/>
  <c r="R160" i="5"/>
  <c r="R58" i="5"/>
  <c r="V227" i="9"/>
  <c r="AB227" i="9" s="1"/>
  <c r="V39" i="9"/>
  <c r="AB39" i="9" s="1"/>
  <c r="L220" i="9"/>
  <c r="L209" i="9"/>
  <c r="V209" i="9" s="1"/>
  <c r="P77" i="9"/>
  <c r="P228" i="9"/>
  <c r="L97" i="9"/>
  <c r="L77" i="9"/>
  <c r="L59" i="9"/>
  <c r="P54" i="9"/>
  <c r="P38" i="9"/>
  <c r="L139" i="9"/>
  <c r="P82" i="9"/>
  <c r="P69" i="9"/>
  <c r="P57" i="9"/>
  <c r="P49" i="9"/>
  <c r="L38" i="9"/>
  <c r="P29" i="9"/>
  <c r="P21" i="9"/>
  <c r="L96" i="9"/>
  <c r="P81" i="9"/>
  <c r="L90" i="9"/>
  <c r="P101" i="9"/>
  <c r="L106" i="9"/>
  <c r="P90" i="9"/>
  <c r="L107" i="9"/>
  <c r="L127" i="9"/>
  <c r="P173" i="9"/>
  <c r="L137" i="9"/>
  <c r="P157" i="9"/>
  <c r="L182" i="9"/>
  <c r="P129" i="9"/>
  <c r="L150" i="9"/>
  <c r="P123" i="9"/>
  <c r="V123" i="9" s="1"/>
  <c r="X123" i="9" s="1"/>
  <c r="P127" i="9"/>
  <c r="P139" i="9"/>
  <c r="P158" i="9"/>
  <c r="V158" i="9" s="1"/>
  <c r="AB158" i="9" s="1"/>
  <c r="L152" i="9"/>
  <c r="P167" i="9"/>
  <c r="L201" i="9"/>
  <c r="R201" i="9" s="1"/>
  <c r="L165" i="9"/>
  <c r="P184" i="9"/>
  <c r="L197" i="9"/>
  <c r="L167" i="9"/>
  <c r="P186" i="9"/>
  <c r="V186" i="9" s="1"/>
  <c r="X186" i="9" s="1"/>
  <c r="L194" i="9"/>
  <c r="L214" i="9"/>
  <c r="P218" i="9"/>
  <c r="V218" i="9" s="1"/>
  <c r="L73" i="9"/>
  <c r="L53" i="9"/>
  <c r="L61" i="9"/>
  <c r="G7" i="3"/>
  <c r="D37" i="4" s="1"/>
  <c r="Z6" i="9"/>
  <c r="Z7" i="9" s="1"/>
  <c r="V149" i="9"/>
  <c r="AB149" i="9" s="1"/>
  <c r="AB104" i="9"/>
  <c r="V144" i="9"/>
  <c r="AB7" i="5"/>
  <c r="AD6" i="5"/>
  <c r="Z7" i="5"/>
  <c r="Z9" i="5"/>
  <c r="C23" i="7" s="1"/>
  <c r="L23" i="7" s="1"/>
  <c r="R21" i="5"/>
  <c r="AB32" i="9"/>
  <c r="R32" i="9"/>
  <c r="R116" i="9"/>
  <c r="R176" i="9"/>
  <c r="AB17" i="9"/>
  <c r="Z19" i="9"/>
  <c r="V119" i="9"/>
  <c r="V190" i="9"/>
  <c r="X190" i="9" s="1"/>
  <c r="V83" i="9"/>
  <c r="C25" i="7"/>
  <c r="L25" i="7" s="1"/>
  <c r="X215" i="9"/>
  <c r="AB215" i="9"/>
  <c r="AD101" i="5"/>
  <c r="R101" i="5"/>
  <c r="V183" i="5"/>
  <c r="R183" i="5"/>
  <c r="V112" i="9"/>
  <c r="AD171" i="5"/>
  <c r="R67" i="5"/>
  <c r="AD99" i="9"/>
  <c r="R63" i="9"/>
  <c r="AD126" i="9"/>
  <c r="V146" i="9"/>
  <c r="AD25" i="9"/>
  <c r="AD50" i="5"/>
  <c r="R202" i="5"/>
  <c r="V95" i="9"/>
  <c r="AD215" i="9"/>
  <c r="AD163" i="9"/>
  <c r="AD75" i="9"/>
  <c r="R75" i="9"/>
  <c r="AD60" i="5"/>
  <c r="AD147" i="5"/>
  <c r="V47" i="9"/>
  <c r="AD47" i="9"/>
  <c r="V31" i="9"/>
  <c r="R200" i="5"/>
  <c r="R126" i="5"/>
  <c r="AD159" i="9"/>
  <c r="R159" i="9"/>
  <c r="V233" i="9"/>
  <c r="R202" i="9"/>
  <c r="AD202" i="9"/>
  <c r="R230" i="9"/>
  <c r="AD230" i="9"/>
  <c r="V77" i="5"/>
  <c r="R26" i="9"/>
  <c r="AB203" i="9" l="1"/>
  <c r="X203" i="9"/>
  <c r="X131" i="9"/>
  <c r="AB131" i="9"/>
  <c r="R69" i="9"/>
  <c r="R29" i="9"/>
  <c r="V42" i="9"/>
  <c r="AB42" i="9" s="1"/>
  <c r="R99" i="5"/>
  <c r="AD43" i="9"/>
  <c r="V78" i="5"/>
  <c r="V169" i="5"/>
  <c r="AB169" i="5" s="1"/>
  <c r="AD78" i="5"/>
  <c r="R129" i="9"/>
  <c r="AD33" i="5"/>
  <c r="V64" i="9"/>
  <c r="AB64" i="9" s="1"/>
  <c r="V72" i="9"/>
  <c r="AB27" i="9"/>
  <c r="V169" i="9"/>
  <c r="X171" i="9"/>
  <c r="R203" i="9"/>
  <c r="R95" i="9"/>
  <c r="AD120" i="9"/>
  <c r="R40" i="9"/>
  <c r="AD27" i="9"/>
  <c r="V207" i="9"/>
  <c r="V49" i="9"/>
  <c r="AB49" i="9" s="1"/>
  <c r="V99" i="5"/>
  <c r="AB99" i="5" s="1"/>
  <c r="V40" i="9"/>
  <c r="AB40" i="9" s="1"/>
  <c r="V221" i="9"/>
  <c r="V185" i="9"/>
  <c r="AB185" i="9" s="1"/>
  <c r="V141" i="9"/>
  <c r="AB141" i="9" s="1"/>
  <c r="V133" i="9"/>
  <c r="AB133" i="9" s="1"/>
  <c r="V85" i="9"/>
  <c r="V177" i="5"/>
  <c r="AB177" i="5" s="1"/>
  <c r="V67" i="9"/>
  <c r="AB67" i="9" s="1"/>
  <c r="AD79" i="9"/>
  <c r="R43" i="9"/>
  <c r="R103" i="9"/>
  <c r="R105" i="9"/>
  <c r="R60" i="9"/>
  <c r="R163" i="9"/>
  <c r="R64" i="9"/>
  <c r="V170" i="9"/>
  <c r="AB170" i="9" s="1"/>
  <c r="AD169" i="5"/>
  <c r="V79" i="9"/>
  <c r="X35" i="9"/>
  <c r="R185" i="5"/>
  <c r="R72" i="9"/>
  <c r="AD7" i="5"/>
  <c r="AD85" i="9"/>
  <c r="V60" i="5"/>
  <c r="AB60" i="5" s="1"/>
  <c r="V61" i="5"/>
  <c r="AB76" i="9"/>
  <c r="V147" i="5"/>
  <c r="AD170" i="9"/>
  <c r="AB51" i="9"/>
  <c r="V114" i="9"/>
  <c r="AB114" i="9" s="1"/>
  <c r="R144" i="9"/>
  <c r="AD217" i="9"/>
  <c r="X178" i="9"/>
  <c r="AD117" i="9"/>
  <c r="AB7" i="9"/>
  <c r="V174" i="9"/>
  <c r="X174" i="9" s="1"/>
  <c r="X135" i="9"/>
  <c r="V41" i="9"/>
  <c r="R47" i="5"/>
  <c r="X42" i="9"/>
  <c r="AB232" i="9"/>
  <c r="X130" i="9"/>
  <c r="R160" i="9"/>
  <c r="AD160" i="9"/>
  <c r="X128" i="9"/>
  <c r="AB128" i="9"/>
  <c r="V226" i="9"/>
  <c r="AB226" i="9" s="1"/>
  <c r="X98" i="9"/>
  <c r="AD68" i="9"/>
  <c r="AD52" i="9"/>
  <c r="AB123" i="9"/>
  <c r="Z19" i="5"/>
  <c r="V47" i="5"/>
  <c r="AB47" i="5" s="1"/>
  <c r="V225" i="5"/>
  <c r="R100" i="5"/>
  <c r="X64" i="9"/>
  <c r="X43" i="9"/>
  <c r="R177" i="9"/>
  <c r="R104" i="9"/>
  <c r="V194" i="5"/>
  <c r="X194" i="5" s="1"/>
  <c r="V135" i="5"/>
  <c r="AD176" i="5"/>
  <c r="AD157" i="9"/>
  <c r="R65" i="9"/>
  <c r="V132" i="9"/>
  <c r="V224" i="9"/>
  <c r="V204" i="9"/>
  <c r="AB204" i="9" s="1"/>
  <c r="V176" i="9"/>
  <c r="AB176" i="9" s="1"/>
  <c r="V56" i="9"/>
  <c r="AB56" i="9" s="1"/>
  <c r="AB25" i="9"/>
  <c r="X25" i="9"/>
  <c r="V109" i="9"/>
  <c r="X109" i="9" s="1"/>
  <c r="AD224" i="9"/>
  <c r="R224" i="9"/>
  <c r="R92" i="9"/>
  <c r="AD92" i="9"/>
  <c r="V92" i="9"/>
  <c r="R24" i="5"/>
  <c r="AD41" i="9"/>
  <c r="AD96" i="5"/>
  <c r="R48" i="9"/>
  <c r="AB126" i="9"/>
  <c r="V21" i="9"/>
  <c r="X21" i="9" s="1"/>
  <c r="V210" i="5"/>
  <c r="V217" i="5"/>
  <c r="V122" i="5"/>
  <c r="AB122" i="5" s="1"/>
  <c r="V53" i="5"/>
  <c r="X53" i="5" s="1"/>
  <c r="AD17" i="5"/>
  <c r="AD134" i="5"/>
  <c r="AB234" i="9"/>
  <c r="AB142" i="9"/>
  <c r="AD57" i="9"/>
  <c r="X145" i="9"/>
  <c r="AD212" i="9"/>
  <c r="V212" i="9"/>
  <c r="R28" i="9"/>
  <c r="AD28" i="9"/>
  <c r="AD77" i="5"/>
  <c r="R81" i="9"/>
  <c r="R169" i="5"/>
  <c r="R96" i="5"/>
  <c r="V69" i="9"/>
  <c r="X69" i="9" s="1"/>
  <c r="R233" i="5"/>
  <c r="R218" i="5"/>
  <c r="R49" i="9"/>
  <c r="AD112" i="9"/>
  <c r="AD198" i="9"/>
  <c r="X189" i="9"/>
  <c r="AB191" i="9"/>
  <c r="AB58" i="5"/>
  <c r="AB22" i="9"/>
  <c r="X158" i="5"/>
  <c r="V105" i="9"/>
  <c r="V142" i="5"/>
  <c r="X142" i="5" s="1"/>
  <c r="V33" i="5"/>
  <c r="X33" i="5" s="1"/>
  <c r="V126" i="5"/>
  <c r="V34" i="5"/>
  <c r="V104" i="5"/>
  <c r="AB104" i="5" s="1"/>
  <c r="R72" i="5"/>
  <c r="AD33" i="9"/>
  <c r="V48" i="9"/>
  <c r="R53" i="5"/>
  <c r="V60" i="9"/>
  <c r="X60" i="9" s="1"/>
  <c r="V198" i="9"/>
  <c r="X198" i="9" s="1"/>
  <c r="AB230" i="9"/>
  <c r="X224" i="9"/>
  <c r="AB224" i="9"/>
  <c r="X164" i="9"/>
  <c r="AB164" i="9"/>
  <c r="X143" i="9"/>
  <c r="AB143" i="9"/>
  <c r="AD189" i="9"/>
  <c r="R189" i="9"/>
  <c r="AB62" i="9"/>
  <c r="X62" i="9"/>
  <c r="AD204" i="5"/>
  <c r="X75" i="9"/>
  <c r="V31" i="5"/>
  <c r="AB31" i="5" s="1"/>
  <c r="V170" i="5"/>
  <c r="V193" i="5"/>
  <c r="AD24" i="5"/>
  <c r="AD101" i="9"/>
  <c r="R101" i="9"/>
  <c r="R122" i="5"/>
  <c r="V21" i="5"/>
  <c r="AB21" i="5" s="1"/>
  <c r="AD21" i="5" s="1"/>
  <c r="V204" i="5"/>
  <c r="AB204" i="5" s="1"/>
  <c r="V184" i="5"/>
  <c r="AB184" i="5" s="1"/>
  <c r="V145" i="5"/>
  <c r="V218" i="5"/>
  <c r="AB218" i="5" s="1"/>
  <c r="V214" i="5"/>
  <c r="AB214" i="5" s="1"/>
  <c r="AD151" i="5"/>
  <c r="R193" i="5"/>
  <c r="X52" i="9"/>
  <c r="V229" i="9"/>
  <c r="AB229" i="9" s="1"/>
  <c r="V177" i="9"/>
  <c r="V121" i="9"/>
  <c r="X121" i="9" s="1"/>
  <c r="R173" i="9"/>
  <c r="V81" i="9"/>
  <c r="AB81" i="9" s="1"/>
  <c r="X183" i="9"/>
  <c r="AB190" i="9"/>
  <c r="V37" i="5"/>
  <c r="X37" i="5" s="1"/>
  <c r="AD170" i="5"/>
  <c r="AD5" i="9"/>
  <c r="R121" i="9"/>
  <c r="X89" i="5"/>
  <c r="V217" i="9"/>
  <c r="AB217" i="9" s="1"/>
  <c r="V117" i="9"/>
  <c r="AD62" i="9"/>
  <c r="R62" i="9"/>
  <c r="AB124" i="9"/>
  <c r="X124" i="9"/>
  <c r="X66" i="9"/>
  <c r="AB66" i="9"/>
  <c r="AB78" i="9"/>
  <c r="X78" i="9"/>
  <c r="X61" i="5"/>
  <c r="AB61" i="5"/>
  <c r="AB177" i="9"/>
  <c r="X177" i="9"/>
  <c r="AB121" i="9"/>
  <c r="V46" i="9"/>
  <c r="AB46" i="9" s="1"/>
  <c r="X99" i="9"/>
  <c r="AB99" i="9"/>
  <c r="R66" i="9"/>
  <c r="R45" i="9"/>
  <c r="AD45" i="9"/>
  <c r="R37" i="9"/>
  <c r="V37" i="9"/>
  <c r="AD37" i="9"/>
  <c r="AD113" i="9"/>
  <c r="R113" i="9"/>
  <c r="X50" i="9"/>
  <c r="X210" i="9"/>
  <c r="X103" i="5"/>
  <c r="R23" i="5"/>
  <c r="V115" i="5"/>
  <c r="AB115" i="5" s="1"/>
  <c r="V176" i="5"/>
  <c r="AB176" i="5" s="1"/>
  <c r="AD221" i="9"/>
  <c r="AD146" i="9"/>
  <c r="R146" i="9"/>
  <c r="AB168" i="9"/>
  <c r="X168" i="9"/>
  <c r="AD66" i="9"/>
  <c r="AD109" i="9"/>
  <c r="R109" i="9"/>
  <c r="R103" i="5"/>
  <c r="AD103" i="5"/>
  <c r="AD93" i="9"/>
  <c r="R93" i="9"/>
  <c r="V93" i="9"/>
  <c r="AD185" i="9"/>
  <c r="R185" i="9"/>
  <c r="AD141" i="9"/>
  <c r="R141" i="9"/>
  <c r="R133" i="9"/>
  <c r="AD133" i="9"/>
  <c r="V113" i="9"/>
  <c r="AD121" i="9"/>
  <c r="R226" i="9"/>
  <c r="AD226" i="9"/>
  <c r="R78" i="9"/>
  <c r="AD78" i="9"/>
  <c r="AD82" i="5"/>
  <c r="R82" i="5"/>
  <c r="R193" i="9"/>
  <c r="V193" i="9"/>
  <c r="AD193" i="9"/>
  <c r="R153" i="9"/>
  <c r="V153" i="9"/>
  <c r="AD79" i="5"/>
  <c r="R79" i="5"/>
  <c r="X24" i="5"/>
  <c r="AB24" i="5"/>
  <c r="V44" i="5"/>
  <c r="AB44" i="5" s="1"/>
  <c r="X205" i="9"/>
  <c r="V46" i="5"/>
  <c r="AB46" i="5" s="1"/>
  <c r="AB74" i="9"/>
  <c r="R221" i="9"/>
  <c r="V33" i="9"/>
  <c r="X33" i="9" s="1"/>
  <c r="X229" i="9"/>
  <c r="R115" i="5"/>
  <c r="X211" i="9"/>
  <c r="R44" i="5"/>
  <c r="AD233" i="9"/>
  <c r="AD166" i="9"/>
  <c r="X217" i="9"/>
  <c r="AB186" i="9"/>
  <c r="V233" i="5"/>
  <c r="AB233" i="5" s="1"/>
  <c r="V185" i="5"/>
  <c r="X185" i="5" s="1"/>
  <c r="V152" i="5"/>
  <c r="AB152" i="5" s="1"/>
  <c r="V65" i="5"/>
  <c r="AB65" i="5" s="1"/>
  <c r="V52" i="5"/>
  <c r="X52" i="5" s="1"/>
  <c r="V70" i="5"/>
  <c r="AB70" i="5" s="1"/>
  <c r="AD72" i="5"/>
  <c r="X114" i="9"/>
  <c r="X172" i="9"/>
  <c r="X47" i="5"/>
  <c r="AD40" i="5"/>
  <c r="V166" i="9"/>
  <c r="AB166" i="9" s="1"/>
  <c r="AD114" i="9"/>
  <c r="R114" i="9"/>
  <c r="AD70" i="9"/>
  <c r="V70" i="9"/>
  <c r="R30" i="9"/>
  <c r="AD30" i="9"/>
  <c r="V30" i="9"/>
  <c r="R70" i="9"/>
  <c r="X138" i="9"/>
  <c r="AB138" i="9"/>
  <c r="R225" i="9"/>
  <c r="AD225" i="9"/>
  <c r="V225" i="9"/>
  <c r="R229" i="9"/>
  <c r="AD229" i="9"/>
  <c r="X63" i="9"/>
  <c r="AB63" i="9"/>
  <c r="AD181" i="9"/>
  <c r="R181" i="9"/>
  <c r="V181" i="9"/>
  <c r="AD125" i="9"/>
  <c r="R125" i="9"/>
  <c r="V125" i="9"/>
  <c r="AB72" i="5"/>
  <c r="X72" i="5"/>
  <c r="AB52" i="5"/>
  <c r="AB156" i="9"/>
  <c r="X156" i="9"/>
  <c r="X72" i="9"/>
  <c r="AB72" i="9"/>
  <c r="D60" i="4"/>
  <c r="D71" i="4" s="1"/>
  <c r="D24" i="4"/>
  <c r="D35" i="4" s="1"/>
  <c r="D39" i="4" s="1"/>
  <c r="D43" i="4" s="1"/>
  <c r="R188" i="9"/>
  <c r="V188" i="9"/>
  <c r="AD188" i="9"/>
  <c r="AD136" i="9"/>
  <c r="R136" i="9"/>
  <c r="V108" i="9"/>
  <c r="AB108" i="9" s="1"/>
  <c r="AB195" i="9"/>
  <c r="X195" i="9"/>
  <c r="V88" i="9"/>
  <c r="AB88" i="9" s="1"/>
  <c r="X31" i="5"/>
  <c r="X185" i="9"/>
  <c r="X166" i="9"/>
  <c r="V95" i="5"/>
  <c r="X95" i="5" s="1"/>
  <c r="X81" i="9"/>
  <c r="X227" i="9"/>
  <c r="X84" i="9"/>
  <c r="AB155" i="9"/>
  <c r="X116" i="9"/>
  <c r="AD200" i="9"/>
  <c r="V200" i="9"/>
  <c r="V120" i="9"/>
  <c r="AB120" i="9" s="1"/>
  <c r="AB23" i="9"/>
  <c r="X23" i="9"/>
  <c r="AB68" i="9"/>
  <c r="X68" i="9"/>
  <c r="AB65" i="9"/>
  <c r="X65" i="9"/>
  <c r="AB117" i="9"/>
  <c r="X117" i="9"/>
  <c r="X223" i="9"/>
  <c r="AB223" i="9"/>
  <c r="R70" i="5"/>
  <c r="AD70" i="5"/>
  <c r="R95" i="5"/>
  <c r="X65" i="5"/>
  <c r="X160" i="9"/>
  <c r="AD164" i="9"/>
  <c r="R164" i="9"/>
  <c r="X187" i="9"/>
  <c r="AB187" i="9"/>
  <c r="AD34" i="5"/>
  <c r="R34" i="5"/>
  <c r="AD174" i="9"/>
  <c r="R174" i="9"/>
  <c r="R122" i="9"/>
  <c r="AD122" i="9"/>
  <c r="V122" i="9"/>
  <c r="AD94" i="9"/>
  <c r="R94" i="9"/>
  <c r="V94" i="9"/>
  <c r="AB94" i="9" s="1"/>
  <c r="AD34" i="9"/>
  <c r="V34" i="9"/>
  <c r="R34" i="9"/>
  <c r="X161" i="9"/>
  <c r="V136" i="9"/>
  <c r="X103" i="9"/>
  <c r="V40" i="5"/>
  <c r="AB40" i="5" s="1"/>
  <c r="X56" i="9"/>
  <c r="R216" i="9"/>
  <c r="AD216" i="9"/>
  <c r="V216" i="9"/>
  <c r="AD180" i="9"/>
  <c r="R180" i="9"/>
  <c r="AD100" i="9"/>
  <c r="V100" i="9"/>
  <c r="R100" i="9"/>
  <c r="R80" i="9"/>
  <c r="AD80" i="9"/>
  <c r="V80" i="9"/>
  <c r="V180" i="9"/>
  <c r="AD37" i="5"/>
  <c r="R37" i="5"/>
  <c r="V154" i="9"/>
  <c r="AB154" i="9" s="1"/>
  <c r="AD154" i="9"/>
  <c r="R154" i="9"/>
  <c r="R110" i="9"/>
  <c r="AD110" i="9"/>
  <c r="V110" i="9"/>
  <c r="X219" i="9"/>
  <c r="AB219" i="9"/>
  <c r="AB107" i="5"/>
  <c r="X107" i="5"/>
  <c r="AB142" i="5"/>
  <c r="D73" i="4"/>
  <c r="AB155" i="5"/>
  <c r="X155" i="5"/>
  <c r="X126" i="5"/>
  <c r="AB126" i="5"/>
  <c r="AB210" i="5"/>
  <c r="X210" i="5"/>
  <c r="R124" i="9"/>
  <c r="AD124" i="9"/>
  <c r="R196" i="9"/>
  <c r="V196" i="9"/>
  <c r="AB196" i="9" s="1"/>
  <c r="AD196" i="9"/>
  <c r="AD44" i="9"/>
  <c r="R44" i="9"/>
  <c r="AD131" i="5"/>
  <c r="R131" i="5"/>
  <c r="V131" i="5"/>
  <c r="AB131" i="5" s="1"/>
  <c r="AD49" i="5"/>
  <c r="R49" i="5"/>
  <c r="X55" i="9"/>
  <c r="AD175" i="5"/>
  <c r="V175" i="5"/>
  <c r="AD30" i="5"/>
  <c r="V30" i="5"/>
  <c r="R30" i="5"/>
  <c r="V88" i="5"/>
  <c r="R88" i="5"/>
  <c r="AD88" i="5"/>
  <c r="R224" i="5"/>
  <c r="AD224" i="5"/>
  <c r="V224" i="5"/>
  <c r="AB224" i="5" s="1"/>
  <c r="AD86" i="5"/>
  <c r="R86" i="5"/>
  <c r="V86" i="5"/>
  <c r="V171" i="5"/>
  <c r="AB171" i="5" s="1"/>
  <c r="AD207" i="5"/>
  <c r="R207" i="5"/>
  <c r="V207" i="5"/>
  <c r="V132" i="5"/>
  <c r="R132" i="5"/>
  <c r="AD132" i="5"/>
  <c r="AD73" i="5"/>
  <c r="R73" i="5"/>
  <c r="AD62" i="5"/>
  <c r="V62" i="5"/>
  <c r="AB62" i="5" s="1"/>
  <c r="V160" i="5"/>
  <c r="AB160" i="5" s="1"/>
  <c r="AD229" i="5"/>
  <c r="R229" i="5"/>
  <c r="V229" i="5"/>
  <c r="R152" i="5"/>
  <c r="AD152" i="5"/>
  <c r="AD181" i="5"/>
  <c r="R181" i="5"/>
  <c r="V181" i="5"/>
  <c r="R28" i="5"/>
  <c r="V28" i="5"/>
  <c r="AD174" i="5"/>
  <c r="R174" i="5"/>
  <c r="V174" i="5"/>
  <c r="R22" i="5"/>
  <c r="V22" i="5"/>
  <c r="AD22" i="5"/>
  <c r="AD41" i="5"/>
  <c r="R41" i="5"/>
  <c r="R141" i="5"/>
  <c r="V141" i="5"/>
  <c r="AB141" i="5" s="1"/>
  <c r="R208" i="5"/>
  <c r="AD208" i="5"/>
  <c r="V208" i="5"/>
  <c r="AB208" i="5" s="1"/>
  <c r="AD27" i="5"/>
  <c r="V27" i="5"/>
  <c r="AB27" i="5" s="1"/>
  <c r="R27" i="5"/>
  <c r="R148" i="5"/>
  <c r="V148" i="5"/>
  <c r="AD148" i="5"/>
  <c r="AD230" i="5"/>
  <c r="R230" i="5"/>
  <c r="V230" i="5"/>
  <c r="R63" i="5"/>
  <c r="V63" i="5"/>
  <c r="AD63" i="5"/>
  <c r="R234" i="5"/>
  <c r="V234" i="5"/>
  <c r="AD234" i="5"/>
  <c r="V227" i="5"/>
  <c r="AD227" i="5"/>
  <c r="R227" i="5"/>
  <c r="V219" i="5"/>
  <c r="AB219" i="5" s="1"/>
  <c r="AD219" i="5"/>
  <c r="R219" i="5"/>
  <c r="V172" i="5"/>
  <c r="AB172" i="5" s="1"/>
  <c r="V82" i="5"/>
  <c r="AB82" i="5" s="1"/>
  <c r="AD222" i="5"/>
  <c r="V222" i="5"/>
  <c r="R222" i="5"/>
  <c r="R74" i="5"/>
  <c r="V74" i="5"/>
  <c r="AD74" i="5"/>
  <c r="V209" i="5"/>
  <c r="AD209" i="5"/>
  <c r="R209" i="5"/>
  <c r="AD65" i="5"/>
  <c r="R65" i="5"/>
  <c r="V200" i="5"/>
  <c r="V163" i="5"/>
  <c r="AB163" i="5" s="1"/>
  <c r="X118" i="9"/>
  <c r="AB118" i="9"/>
  <c r="AB193" i="5"/>
  <c r="X193" i="5"/>
  <c r="V129" i="5"/>
  <c r="AB129" i="5" s="1"/>
  <c r="AB33" i="9"/>
  <c r="X112" i="5"/>
  <c r="X36" i="9"/>
  <c r="X40" i="9"/>
  <c r="X233" i="5"/>
  <c r="X149" i="9"/>
  <c r="R228" i="9"/>
  <c r="AD228" i="9"/>
  <c r="AB85" i="9"/>
  <c r="X85" i="9"/>
  <c r="AB28" i="9"/>
  <c r="X28" i="9"/>
  <c r="AD117" i="5"/>
  <c r="V117" i="5"/>
  <c r="R117" i="5"/>
  <c r="AD184" i="5"/>
  <c r="R184" i="5"/>
  <c r="AD228" i="5"/>
  <c r="V228" i="5"/>
  <c r="AB228" i="5" s="1"/>
  <c r="R228" i="5"/>
  <c r="AD162" i="5"/>
  <c r="V162" i="5"/>
  <c r="R162" i="5"/>
  <c r="V137" i="5"/>
  <c r="AB137" i="5" s="1"/>
  <c r="V64" i="5"/>
  <c r="AB64" i="5" s="1"/>
  <c r="R64" i="5"/>
  <c r="AD64" i="5"/>
  <c r="V91" i="5"/>
  <c r="AB91" i="5" s="1"/>
  <c r="AD91" i="5"/>
  <c r="R91" i="5"/>
  <c r="R110" i="5"/>
  <c r="V110" i="5"/>
  <c r="AD110" i="5"/>
  <c r="AD51" i="5"/>
  <c r="V51" i="5"/>
  <c r="R153" i="5"/>
  <c r="V153" i="5"/>
  <c r="AD153" i="5"/>
  <c r="AD105" i="5"/>
  <c r="V105" i="5"/>
  <c r="AB105" i="5" s="1"/>
  <c r="R105" i="5"/>
  <c r="R212" i="5"/>
  <c r="AD212" i="5"/>
  <c r="V212" i="5"/>
  <c r="AB212" i="5" s="1"/>
  <c r="R142" i="5"/>
  <c r="AD142" i="5"/>
  <c r="AD59" i="5"/>
  <c r="V59" i="5"/>
  <c r="R111" i="5"/>
  <c r="V111" i="5"/>
  <c r="AD111" i="5"/>
  <c r="R114" i="5"/>
  <c r="AD114" i="5"/>
  <c r="V114" i="5"/>
  <c r="R81" i="5"/>
  <c r="AD81" i="5"/>
  <c r="V39" i="5"/>
  <c r="AB39" i="5" s="1"/>
  <c r="AD39" i="5"/>
  <c r="R39" i="5"/>
  <c r="AD71" i="5"/>
  <c r="V71" i="5"/>
  <c r="R71" i="5"/>
  <c r="R118" i="5"/>
  <c r="AD118" i="5"/>
  <c r="V118" i="5"/>
  <c r="AD191" i="5"/>
  <c r="R191" i="5"/>
  <c r="R223" i="5"/>
  <c r="AD223" i="5"/>
  <c r="V223" i="5"/>
  <c r="AB223" i="5" s="1"/>
  <c r="R190" i="5"/>
  <c r="AD190" i="5"/>
  <c r="V190" i="5"/>
  <c r="AD116" i="5"/>
  <c r="R116" i="5"/>
  <c r="V116" i="5"/>
  <c r="AD36" i="5"/>
  <c r="V36" i="5"/>
  <c r="V164" i="5"/>
  <c r="AD164" i="5"/>
  <c r="R164" i="5"/>
  <c r="R188" i="5"/>
  <c r="V188" i="5"/>
  <c r="AD188" i="5"/>
  <c r="AD166" i="5"/>
  <c r="R166" i="5"/>
  <c r="V166" i="5"/>
  <c r="AD178" i="5"/>
  <c r="R178" i="5"/>
  <c r="V178" i="5"/>
  <c r="V173" i="5"/>
  <c r="AD173" i="5"/>
  <c r="R173" i="5"/>
  <c r="AD90" i="5"/>
  <c r="R90" i="5"/>
  <c r="V90" i="5"/>
  <c r="R146" i="5"/>
  <c r="AD146" i="5"/>
  <c r="R38" i="5"/>
  <c r="AD38" i="5"/>
  <c r="R32" i="5"/>
  <c r="AD32" i="5"/>
  <c r="AD155" i="5"/>
  <c r="R155" i="5"/>
  <c r="V84" i="5"/>
  <c r="AB84" i="5" s="1"/>
  <c r="R84" i="5"/>
  <c r="AD84" i="5"/>
  <c r="AD138" i="5"/>
  <c r="R138" i="5"/>
  <c r="V138" i="5"/>
  <c r="AB138" i="5" s="1"/>
  <c r="AD52" i="5"/>
  <c r="R52" i="5"/>
  <c r="R198" i="5"/>
  <c r="AD198" i="5"/>
  <c r="V198" i="5"/>
  <c r="AD206" i="5"/>
  <c r="R206" i="5"/>
  <c r="V206" i="5"/>
  <c r="R121" i="5"/>
  <c r="AD121" i="5"/>
  <c r="V109" i="5"/>
  <c r="AB109" i="5" s="1"/>
  <c r="AD109" i="5"/>
  <c r="R109" i="5"/>
  <c r="AD197" i="5"/>
  <c r="R197" i="5"/>
  <c r="V197" i="5"/>
  <c r="AD127" i="5"/>
  <c r="R127" i="5"/>
  <c r="V127" i="5"/>
  <c r="AD48" i="5"/>
  <c r="R48" i="5"/>
  <c r="R168" i="5"/>
  <c r="AD168" i="5"/>
  <c r="V168" i="5"/>
  <c r="AB168" i="5" s="1"/>
  <c r="R187" i="5"/>
  <c r="AD187" i="5"/>
  <c r="V220" i="5"/>
  <c r="AB220" i="5" s="1"/>
  <c r="AD220" i="5"/>
  <c r="R220" i="5"/>
  <c r="AD112" i="5"/>
  <c r="R112" i="5"/>
  <c r="X138" i="5"/>
  <c r="X34" i="5"/>
  <c r="AB34" i="5"/>
  <c r="V120" i="5"/>
  <c r="R120" i="5"/>
  <c r="AD120" i="5"/>
  <c r="R123" i="5"/>
  <c r="V123" i="5"/>
  <c r="AD123" i="5"/>
  <c r="R231" i="5"/>
  <c r="AD231" i="5"/>
  <c r="V231" i="5"/>
  <c r="R130" i="5"/>
  <c r="V130" i="5"/>
  <c r="AB130" i="5" s="1"/>
  <c r="AD130" i="5"/>
  <c r="V121" i="5"/>
  <c r="X204" i="5"/>
  <c r="V187" i="5"/>
  <c r="X221" i="9"/>
  <c r="AB221" i="9"/>
  <c r="X170" i="5"/>
  <c r="AB170" i="5"/>
  <c r="X231" i="9"/>
  <c r="AB231" i="9"/>
  <c r="X39" i="9"/>
  <c r="X184" i="5"/>
  <c r="X158" i="9"/>
  <c r="V32" i="5"/>
  <c r="X32" i="5" s="1"/>
  <c r="R59" i="5"/>
  <c r="X208" i="9"/>
  <c r="AB208" i="9"/>
  <c r="R184" i="9"/>
  <c r="AD184" i="9"/>
  <c r="R24" i="9"/>
  <c r="AD24" i="9"/>
  <c r="V24" i="9"/>
  <c r="AB199" i="9"/>
  <c r="X199" i="9"/>
  <c r="R195" i="5"/>
  <c r="V195" i="5"/>
  <c r="AB195" i="5" s="1"/>
  <c r="AD195" i="5"/>
  <c r="V93" i="5"/>
  <c r="AB93" i="5" s="1"/>
  <c r="R93" i="5"/>
  <c r="AD93" i="5"/>
  <c r="V35" i="5"/>
  <c r="AD35" i="5"/>
  <c r="R35" i="5"/>
  <c r="AD144" i="5"/>
  <c r="V144" i="5"/>
  <c r="R144" i="5"/>
  <c r="V133" i="5"/>
  <c r="AD133" i="5"/>
  <c r="R133" i="5"/>
  <c r="AD199" i="5"/>
  <c r="R199" i="5"/>
  <c r="V199" i="5"/>
  <c r="AD211" i="5"/>
  <c r="R211" i="5"/>
  <c r="V211" i="5"/>
  <c r="AB211" i="5" s="1"/>
  <c r="AD213" i="5"/>
  <c r="R213" i="5"/>
  <c r="V85" i="5"/>
  <c r="AB85" i="5" s="1"/>
  <c r="R85" i="5"/>
  <c r="AD85" i="5"/>
  <c r="V23" i="5"/>
  <c r="AB23" i="5" s="1"/>
  <c r="V216" i="5"/>
  <c r="R216" i="5"/>
  <c r="AD216" i="5"/>
  <c r="AD75" i="5"/>
  <c r="V75" i="5"/>
  <c r="V113" i="5"/>
  <c r="R113" i="5"/>
  <c r="AD113" i="5"/>
  <c r="V66" i="5"/>
  <c r="AB66" i="5" s="1"/>
  <c r="V79" i="5"/>
  <c r="AB79" i="5" s="1"/>
  <c r="R87" i="5"/>
  <c r="V87" i="5"/>
  <c r="AB87" i="5" s="1"/>
  <c r="V106" i="5"/>
  <c r="AB106" i="5" s="1"/>
  <c r="AD106" i="5"/>
  <c r="R106" i="5"/>
  <c r="V68" i="5"/>
  <c r="AD68" i="5"/>
  <c r="R68" i="5"/>
  <c r="AD45" i="5"/>
  <c r="V45" i="5"/>
  <c r="AB45" i="5" s="1"/>
  <c r="R45" i="5"/>
  <c r="X115" i="5"/>
  <c r="AD125" i="5"/>
  <c r="R125" i="5"/>
  <c r="V125" i="5"/>
  <c r="AB125" i="5" s="1"/>
  <c r="AD25" i="5"/>
  <c r="V25" i="5"/>
  <c r="AB25" i="5" s="1"/>
  <c r="R167" i="5"/>
  <c r="AD167" i="5"/>
  <c r="V167" i="5"/>
  <c r="AB167" i="5" s="1"/>
  <c r="R201" i="5"/>
  <c r="AD201" i="5"/>
  <c r="V201" i="5"/>
  <c r="R165" i="5"/>
  <c r="V165" i="5"/>
  <c r="AD165" i="5"/>
  <c r="V76" i="5"/>
  <c r="AD76" i="5"/>
  <c r="X167" i="5"/>
  <c r="AD157" i="5"/>
  <c r="V157" i="5"/>
  <c r="R157" i="5"/>
  <c r="V97" i="5"/>
  <c r="AB97" i="5" s="1"/>
  <c r="AD97" i="5"/>
  <c r="R97" i="5"/>
  <c r="AD203" i="5"/>
  <c r="V203" i="5"/>
  <c r="R203" i="5"/>
  <c r="R192" i="5"/>
  <c r="AD192" i="5"/>
  <c r="V192" i="5"/>
  <c r="R80" i="5"/>
  <c r="AD80" i="5"/>
  <c r="R61" i="5"/>
  <c r="AD61" i="5"/>
  <c r="V48" i="5"/>
  <c r="AB48" i="5" s="1"/>
  <c r="R210" i="5"/>
  <c r="AD210" i="5"/>
  <c r="AD226" i="5"/>
  <c r="V226" i="5"/>
  <c r="AB226" i="5" s="1"/>
  <c r="R226" i="5"/>
  <c r="V128" i="5"/>
  <c r="AB128" i="5" s="1"/>
  <c r="AD128" i="5"/>
  <c r="R128" i="5"/>
  <c r="R225" i="5"/>
  <c r="AD225" i="5"/>
  <c r="R136" i="5"/>
  <c r="V136" i="5"/>
  <c r="AB136" i="5" s="1"/>
  <c r="AD136" i="5"/>
  <c r="X220" i="5"/>
  <c r="R145" i="5"/>
  <c r="AD145" i="5"/>
  <c r="R189" i="5"/>
  <c r="AD189" i="5"/>
  <c r="V189" i="5"/>
  <c r="AB189" i="5" s="1"/>
  <c r="R42" i="5"/>
  <c r="AD42" i="5"/>
  <c r="V42" i="5"/>
  <c r="AB42" i="5" s="1"/>
  <c r="X218" i="5"/>
  <c r="AD66" i="5"/>
  <c r="R66" i="5"/>
  <c r="AD179" i="5"/>
  <c r="R179" i="5"/>
  <c r="V179" i="5"/>
  <c r="V151" i="5"/>
  <c r="AB151" i="5" s="1"/>
  <c r="V80" i="5"/>
  <c r="X213" i="9"/>
  <c r="AB147" i="9"/>
  <c r="X147" i="9"/>
  <c r="AB222" i="9"/>
  <c r="X222" i="9"/>
  <c r="V44" i="9"/>
  <c r="V81" i="5"/>
  <c r="R194" i="5"/>
  <c r="AD194" i="5"/>
  <c r="V124" i="5"/>
  <c r="AD124" i="5"/>
  <c r="R124" i="5"/>
  <c r="R56" i="5"/>
  <c r="AD56" i="5"/>
  <c r="V56" i="5"/>
  <c r="V102" i="5"/>
  <c r="AD102" i="5"/>
  <c r="R102" i="5"/>
  <c r="AD182" i="5"/>
  <c r="V182" i="5"/>
  <c r="AB182" i="5" s="1"/>
  <c r="R182" i="5"/>
  <c r="V38" i="5"/>
  <c r="R140" i="5"/>
  <c r="V140" i="5"/>
  <c r="AB140" i="5" s="1"/>
  <c r="AD140" i="5"/>
  <c r="AD215" i="5"/>
  <c r="V215" i="5"/>
  <c r="AB215" i="5" s="1"/>
  <c r="R215" i="5"/>
  <c r="R29" i="5"/>
  <c r="AD29" i="5"/>
  <c r="V29" i="5"/>
  <c r="V41" i="5"/>
  <c r="AB41" i="5" s="1"/>
  <c r="AD196" i="5"/>
  <c r="R196" i="5"/>
  <c r="V196" i="5"/>
  <c r="V146" i="5"/>
  <c r="V150" i="5"/>
  <c r="AD150" i="5"/>
  <c r="R150" i="5"/>
  <c r="R135" i="5"/>
  <c r="AD135" i="5"/>
  <c r="AD217" i="5"/>
  <c r="R217" i="5"/>
  <c r="R180" i="5"/>
  <c r="V180" i="5"/>
  <c r="AB180" i="5" s="1"/>
  <c r="AD180" i="5"/>
  <c r="AD202" i="5"/>
  <c r="V202" i="5"/>
  <c r="R108" i="5"/>
  <c r="V108" i="5"/>
  <c r="AB108" i="5" s="1"/>
  <c r="AD108" i="5"/>
  <c r="AD139" i="5"/>
  <c r="R139" i="5"/>
  <c r="V139" i="5"/>
  <c r="AD55" i="5"/>
  <c r="R55" i="5"/>
  <c r="V55" i="5"/>
  <c r="AD46" i="5"/>
  <c r="R46" i="5"/>
  <c r="R143" i="5"/>
  <c r="V143" i="5"/>
  <c r="AD143" i="5"/>
  <c r="R43" i="5"/>
  <c r="AD43" i="5"/>
  <c r="V43" i="5"/>
  <c r="AB43" i="5" s="1"/>
  <c r="AD232" i="5"/>
  <c r="V232" i="5"/>
  <c r="AB232" i="5" s="1"/>
  <c r="R232" i="5"/>
  <c r="V156" i="5"/>
  <c r="R156" i="5"/>
  <c r="AD156" i="5"/>
  <c r="AD158" i="5"/>
  <c r="R158" i="5"/>
  <c r="R221" i="5"/>
  <c r="AD221" i="5"/>
  <c r="V221" i="5"/>
  <c r="AD31" i="5"/>
  <c r="R31" i="5"/>
  <c r="AD186" i="5"/>
  <c r="R186" i="5"/>
  <c r="X130" i="5"/>
  <c r="R154" i="5"/>
  <c r="AD154" i="5"/>
  <c r="V154" i="5"/>
  <c r="R83" i="5"/>
  <c r="AD83" i="5"/>
  <c r="V83" i="5"/>
  <c r="V119" i="5"/>
  <c r="R119" i="5"/>
  <c r="AD119" i="5"/>
  <c r="X101" i="5"/>
  <c r="R161" i="5"/>
  <c r="AD161" i="5"/>
  <c r="V161" i="5"/>
  <c r="AD94" i="5"/>
  <c r="R94" i="5"/>
  <c r="R177" i="5"/>
  <c r="AD177" i="5"/>
  <c r="AD159" i="5"/>
  <c r="R159" i="5"/>
  <c r="V159" i="5"/>
  <c r="AB159" i="5" s="1"/>
  <c r="X96" i="5"/>
  <c r="R26" i="5"/>
  <c r="V26" i="5"/>
  <c r="AB26" i="5" s="1"/>
  <c r="AD26" i="5"/>
  <c r="AD149" i="5"/>
  <c r="R149" i="5"/>
  <c r="V149" i="5"/>
  <c r="AD214" i="5"/>
  <c r="R214" i="5"/>
  <c r="AD98" i="5"/>
  <c r="R98" i="5"/>
  <c r="V98" i="5"/>
  <c r="AB98" i="5" s="1"/>
  <c r="R69" i="5"/>
  <c r="AD69" i="5"/>
  <c r="V69" i="5"/>
  <c r="X109" i="5"/>
  <c r="V191" i="5"/>
  <c r="V94" i="5"/>
  <c r="V49" i="5"/>
  <c r="V205" i="5"/>
  <c r="AB205" i="5" s="1"/>
  <c r="X163" i="9"/>
  <c r="AB163" i="9"/>
  <c r="V134" i="5"/>
  <c r="AB134" i="5" s="1"/>
  <c r="AD61" i="9"/>
  <c r="R61" i="9"/>
  <c r="V61" i="9"/>
  <c r="R73" i="9"/>
  <c r="AD73" i="9"/>
  <c r="V73" i="9"/>
  <c r="AD214" i="9"/>
  <c r="V214" i="9"/>
  <c r="R214" i="9"/>
  <c r="R197" i="9"/>
  <c r="AD197" i="9"/>
  <c r="V197" i="9"/>
  <c r="R165" i="9"/>
  <c r="AD165" i="9"/>
  <c r="V150" i="9"/>
  <c r="R150" i="9"/>
  <c r="AD150" i="9"/>
  <c r="V182" i="9"/>
  <c r="R182" i="9"/>
  <c r="AD182" i="9"/>
  <c r="V137" i="9"/>
  <c r="AD137" i="9"/>
  <c r="R137" i="9"/>
  <c r="R127" i="9"/>
  <c r="AD127" i="9"/>
  <c r="V127" i="9"/>
  <c r="AB127" i="9" s="1"/>
  <c r="V101" i="9"/>
  <c r="AB101" i="9" s="1"/>
  <c r="R38" i="9"/>
  <c r="AD38" i="9"/>
  <c r="V38" i="9"/>
  <c r="AB38" i="9" s="1"/>
  <c r="V57" i="9"/>
  <c r="AB57" i="9" s="1"/>
  <c r="AD59" i="9"/>
  <c r="R59" i="9"/>
  <c r="V59" i="9"/>
  <c r="V97" i="9"/>
  <c r="R97" i="9"/>
  <c r="AD97" i="9"/>
  <c r="R220" i="9"/>
  <c r="AD220" i="9"/>
  <c r="V220" i="9"/>
  <c r="V165" i="9"/>
  <c r="AB50" i="5"/>
  <c r="X50" i="5"/>
  <c r="AB194" i="5"/>
  <c r="X67" i="5"/>
  <c r="AB67" i="5"/>
  <c r="X54" i="5"/>
  <c r="AB54" i="5"/>
  <c r="X192" i="9"/>
  <c r="AB192" i="9"/>
  <c r="AB57" i="5"/>
  <c r="X57" i="5"/>
  <c r="AD53" i="9"/>
  <c r="V53" i="9"/>
  <c r="R53" i="9"/>
  <c r="AD194" i="9"/>
  <c r="R194" i="9"/>
  <c r="V194" i="9"/>
  <c r="R167" i="9"/>
  <c r="AD167" i="9"/>
  <c r="V167" i="9"/>
  <c r="AB167" i="9" s="1"/>
  <c r="V184" i="9"/>
  <c r="AB184" i="9" s="1"/>
  <c r="AD201" i="9"/>
  <c r="V201" i="9"/>
  <c r="R152" i="9"/>
  <c r="V152" i="9"/>
  <c r="AD152" i="9"/>
  <c r="V129" i="9"/>
  <c r="AB129" i="9" s="1"/>
  <c r="V157" i="9"/>
  <c r="AB157" i="9" s="1"/>
  <c r="V173" i="9"/>
  <c r="AB173" i="9" s="1"/>
  <c r="R107" i="9"/>
  <c r="V107" i="9"/>
  <c r="AD107" i="9"/>
  <c r="AD106" i="9"/>
  <c r="R106" i="9"/>
  <c r="V106" i="9"/>
  <c r="V90" i="9"/>
  <c r="AD90" i="9"/>
  <c r="R90" i="9"/>
  <c r="R96" i="9"/>
  <c r="V96" i="9"/>
  <c r="AD96" i="9"/>
  <c r="V29" i="9"/>
  <c r="AB29" i="9" s="1"/>
  <c r="X49" i="9"/>
  <c r="V139" i="9"/>
  <c r="AD139" i="9"/>
  <c r="R139" i="9"/>
  <c r="V54" i="9"/>
  <c r="AB54" i="9" s="1"/>
  <c r="AD77" i="9"/>
  <c r="V77" i="9"/>
  <c r="R77" i="9"/>
  <c r="V228" i="9"/>
  <c r="AB228" i="9" s="1"/>
  <c r="AD209" i="9"/>
  <c r="R209" i="9"/>
  <c r="V82" i="9"/>
  <c r="AB82" i="9" s="1"/>
  <c r="AB32" i="5"/>
  <c r="X148" i="9"/>
  <c r="AB148" i="9"/>
  <c r="AD9" i="5"/>
  <c r="C24" i="7" s="1"/>
  <c r="L24" i="7" s="1"/>
  <c r="L11" i="7" s="1"/>
  <c r="C11" i="7" s="1"/>
  <c r="AD6" i="9"/>
  <c r="AD7" i="9" s="1"/>
  <c r="X144" i="9"/>
  <c r="AB144" i="9"/>
  <c r="X83" i="9"/>
  <c r="AB83" i="9"/>
  <c r="AB145" i="5"/>
  <c r="X145" i="5"/>
  <c r="AB119" i="9"/>
  <c r="X119" i="9"/>
  <c r="AB95" i="5"/>
  <c r="X45" i="9"/>
  <c r="AB45" i="9"/>
  <c r="X70" i="5"/>
  <c r="X41" i="9"/>
  <c r="AB41" i="9"/>
  <c r="X79" i="9"/>
  <c r="AB79" i="9"/>
  <c r="AB69" i="9"/>
  <c r="X209" i="9"/>
  <c r="AB209" i="9"/>
  <c r="AB217" i="5"/>
  <c r="X217" i="5"/>
  <c r="AB135" i="5"/>
  <c r="X135" i="5"/>
  <c r="AB95" i="9"/>
  <c r="X95" i="9"/>
  <c r="X213" i="5"/>
  <c r="AB213" i="5"/>
  <c r="AB207" i="9"/>
  <c r="X207" i="9"/>
  <c r="AB73" i="5"/>
  <c r="X73" i="5"/>
  <c r="AB112" i="9"/>
  <c r="X112" i="9"/>
  <c r="AB183" i="5"/>
  <c r="X183" i="5"/>
  <c r="X133" i="9"/>
  <c r="X26" i="9"/>
  <c r="AB26" i="9"/>
  <c r="AB77" i="5"/>
  <c r="X77" i="5"/>
  <c r="AB233" i="9"/>
  <c r="X233" i="9"/>
  <c r="AB31" i="9"/>
  <c r="X31" i="9"/>
  <c r="X47" i="9"/>
  <c r="AB47" i="9"/>
  <c r="AB147" i="5"/>
  <c r="X147" i="5"/>
  <c r="AB218" i="9"/>
  <c r="X218" i="9"/>
  <c r="X225" i="5"/>
  <c r="AB225" i="5"/>
  <c r="X146" i="9"/>
  <c r="AB146" i="9"/>
  <c r="X48" i="9"/>
  <c r="AB48" i="9"/>
  <c r="AB78" i="5"/>
  <c r="X78" i="5"/>
  <c r="X177" i="5"/>
  <c r="X100" i="5"/>
  <c r="X186" i="5"/>
  <c r="AB174" i="9" l="1"/>
  <c r="X99" i="5"/>
  <c r="X60" i="5"/>
  <c r="AB21" i="9"/>
  <c r="AD21" i="9" s="1"/>
  <c r="AB37" i="5"/>
  <c r="X169" i="5"/>
  <c r="X176" i="9"/>
  <c r="X170" i="9"/>
  <c r="X67" i="9"/>
  <c r="AB169" i="9"/>
  <c r="X169" i="9"/>
  <c r="X176" i="5"/>
  <c r="X136" i="5"/>
  <c r="X141" i="9"/>
  <c r="X40" i="5"/>
  <c r="X226" i="9"/>
  <c r="X152" i="5"/>
  <c r="AB198" i="9"/>
  <c r="X125" i="5"/>
  <c r="X204" i="9"/>
  <c r="X104" i="5"/>
  <c r="X131" i="5"/>
  <c r="AB132" i="9"/>
  <c r="X132" i="9"/>
  <c r="AB53" i="5"/>
  <c r="AB109" i="9"/>
  <c r="X44" i="5"/>
  <c r="X122" i="5"/>
  <c r="AB33" i="5"/>
  <c r="AB60" i="9"/>
  <c r="AB92" i="9"/>
  <c r="X92" i="9"/>
  <c r="AB212" i="9"/>
  <c r="X212" i="9"/>
  <c r="X214" i="5"/>
  <c r="X21" i="5"/>
  <c r="X105" i="9"/>
  <c r="AB105" i="9"/>
  <c r="X101" i="9"/>
  <c r="X195" i="5"/>
  <c r="X46" i="9"/>
  <c r="X193" i="9"/>
  <c r="AB193" i="9"/>
  <c r="X45" i="5"/>
  <c r="X208" i="5"/>
  <c r="AB185" i="5"/>
  <c r="AB225" i="9"/>
  <c r="X225" i="9"/>
  <c r="X153" i="9"/>
  <c r="AB153" i="9"/>
  <c r="X113" i="9"/>
  <c r="AB113" i="9"/>
  <c r="AB93" i="9"/>
  <c r="X93" i="9"/>
  <c r="X108" i="5"/>
  <c r="AB181" i="9"/>
  <c r="X181" i="9"/>
  <c r="AB70" i="9"/>
  <c r="X70" i="9"/>
  <c r="X46" i="5"/>
  <c r="D75" i="4"/>
  <c r="D79" i="4" s="1"/>
  <c r="X125" i="9"/>
  <c r="AB125" i="9"/>
  <c r="AB30" i="9"/>
  <c r="X30" i="9"/>
  <c r="X37" i="9"/>
  <c r="AB37" i="9"/>
  <c r="X136" i="9"/>
  <c r="AB136" i="9"/>
  <c r="X122" i="9"/>
  <c r="AB122" i="9"/>
  <c r="X91" i="5"/>
  <c r="X215" i="5"/>
  <c r="X163" i="5"/>
  <c r="X160" i="5"/>
  <c r="X171" i="5"/>
  <c r="X34" i="9"/>
  <c r="AB34" i="9"/>
  <c r="X120" i="9"/>
  <c r="X54" i="9"/>
  <c r="X57" i="9"/>
  <c r="X25" i="5"/>
  <c r="X211" i="5"/>
  <c r="X151" i="5"/>
  <c r="AB110" i="9"/>
  <c r="X110" i="9"/>
  <c r="X180" i="9"/>
  <c r="AB180" i="9"/>
  <c r="X154" i="9"/>
  <c r="X88" i="9"/>
  <c r="AB200" i="9"/>
  <c r="X200" i="9"/>
  <c r="AB188" i="9"/>
  <c r="X188" i="9"/>
  <c r="X129" i="9"/>
  <c r="X87" i="5"/>
  <c r="X93" i="5"/>
  <c r="X128" i="5"/>
  <c r="AB80" i="9"/>
  <c r="X80" i="9"/>
  <c r="AB100" i="9"/>
  <c r="X100" i="9"/>
  <c r="X216" i="9"/>
  <c r="AB216" i="9"/>
  <c r="X94" i="9"/>
  <c r="X108" i="9"/>
  <c r="E11" i="7"/>
  <c r="C10" i="10"/>
  <c r="X44" i="9"/>
  <c r="AB44" i="9"/>
  <c r="AB165" i="5"/>
  <c r="X165" i="5"/>
  <c r="AB68" i="5"/>
  <c r="X68" i="5"/>
  <c r="AB121" i="5"/>
  <c r="X121" i="5"/>
  <c r="AB197" i="5"/>
  <c r="X197" i="5"/>
  <c r="X206" i="5"/>
  <c r="AB206" i="5"/>
  <c r="AB173" i="5"/>
  <c r="X173" i="5"/>
  <c r="X188" i="5"/>
  <c r="AB188" i="5"/>
  <c r="X153" i="5"/>
  <c r="AB153" i="5"/>
  <c r="AB209" i="5"/>
  <c r="X209" i="5"/>
  <c r="X228" i="9"/>
  <c r="X173" i="9"/>
  <c r="AB49" i="5"/>
  <c r="X49" i="5"/>
  <c r="X161" i="5"/>
  <c r="AB161" i="5"/>
  <c r="X83" i="5"/>
  <c r="AB83" i="5"/>
  <c r="AB154" i="5"/>
  <c r="X154" i="5"/>
  <c r="X62" i="5"/>
  <c r="X156" i="5"/>
  <c r="AB156" i="5"/>
  <c r="AB143" i="5"/>
  <c r="X143" i="5"/>
  <c r="X55" i="5"/>
  <c r="AB55" i="5"/>
  <c r="X41" i="5"/>
  <c r="X38" i="5"/>
  <c r="AB38" i="5"/>
  <c r="AB124" i="5"/>
  <c r="X124" i="5"/>
  <c r="X48" i="5"/>
  <c r="X39" i="5"/>
  <c r="X182" i="5"/>
  <c r="X75" i="5"/>
  <c r="AB75" i="5"/>
  <c r="AB216" i="5"/>
  <c r="X216" i="5"/>
  <c r="X24" i="9"/>
  <c r="AB24" i="9"/>
  <c r="X198" i="5"/>
  <c r="AB198" i="5"/>
  <c r="AB90" i="5"/>
  <c r="X90" i="5"/>
  <c r="AB36" i="5"/>
  <c r="X36" i="5"/>
  <c r="X114" i="5"/>
  <c r="AB114" i="5"/>
  <c r="AB111" i="5"/>
  <c r="X111" i="5"/>
  <c r="X51" i="5"/>
  <c r="AB51" i="5"/>
  <c r="X137" i="5"/>
  <c r="X232" i="5"/>
  <c r="X200" i="5"/>
  <c r="AB200" i="5"/>
  <c r="X82" i="5"/>
  <c r="X172" i="5"/>
  <c r="X63" i="5"/>
  <c r="AB63" i="5"/>
  <c r="X84" i="5"/>
  <c r="X22" i="5"/>
  <c r="AB22" i="5"/>
  <c r="X212" i="5"/>
  <c r="X219" i="5"/>
  <c r="AB207" i="5"/>
  <c r="X207" i="5"/>
  <c r="X106" i="5"/>
  <c r="X30" i="5"/>
  <c r="AB30" i="5"/>
  <c r="AB69" i="5"/>
  <c r="X69" i="5"/>
  <c r="X149" i="5"/>
  <c r="AB149" i="5"/>
  <c r="AB221" i="5"/>
  <c r="X221" i="5"/>
  <c r="AB150" i="5"/>
  <c r="X150" i="5"/>
  <c r="X196" i="5"/>
  <c r="AB196" i="5"/>
  <c r="X179" i="5"/>
  <c r="AB179" i="5"/>
  <c r="X133" i="5"/>
  <c r="AB133" i="5"/>
  <c r="X190" i="5"/>
  <c r="AB190" i="5"/>
  <c r="X38" i="9"/>
  <c r="AB94" i="5"/>
  <c r="X94" i="5"/>
  <c r="X202" i="5"/>
  <c r="AB202" i="5"/>
  <c r="AB146" i="5"/>
  <c r="X146" i="5"/>
  <c r="X102" i="5"/>
  <c r="AB102" i="5"/>
  <c r="X42" i="5"/>
  <c r="X79" i="5"/>
  <c r="X23" i="5"/>
  <c r="X134" i="5"/>
  <c r="AB187" i="5"/>
  <c r="X187" i="5"/>
  <c r="X85" i="5"/>
  <c r="X120" i="5"/>
  <c r="AB120" i="5"/>
  <c r="AB127" i="5"/>
  <c r="X127" i="5"/>
  <c r="X178" i="5"/>
  <c r="AB178" i="5"/>
  <c r="X164" i="5"/>
  <c r="AB164" i="5"/>
  <c r="X116" i="5"/>
  <c r="AB116" i="5"/>
  <c r="AB59" i="5"/>
  <c r="X59" i="5"/>
  <c r="AB222" i="5"/>
  <c r="X222" i="5"/>
  <c r="X223" i="5"/>
  <c r="AB230" i="5"/>
  <c r="X230" i="5"/>
  <c r="X148" i="5"/>
  <c r="AB148" i="5"/>
  <c r="X174" i="5"/>
  <c r="AB174" i="5"/>
  <c r="X105" i="5"/>
  <c r="X28" i="5"/>
  <c r="AB28" i="5"/>
  <c r="X129" i="5"/>
  <c r="X86" i="5"/>
  <c r="AB86" i="5"/>
  <c r="X64" i="5"/>
  <c r="AB175" i="5"/>
  <c r="X175" i="5"/>
  <c r="AB166" i="5"/>
  <c r="X166" i="5"/>
  <c r="AB118" i="5"/>
  <c r="X118" i="5"/>
  <c r="X71" i="5"/>
  <c r="AB71" i="5"/>
  <c r="AB117" i="5"/>
  <c r="X117" i="5"/>
  <c r="AB234" i="5"/>
  <c r="X234" i="5"/>
  <c r="X168" i="5"/>
  <c r="AB181" i="5"/>
  <c r="X181" i="5"/>
  <c r="AB191" i="5"/>
  <c r="X191" i="5"/>
  <c r="AB119" i="5"/>
  <c r="X119" i="5"/>
  <c r="X98" i="5"/>
  <c r="AB139" i="5"/>
  <c r="X139" i="5"/>
  <c r="X27" i="5"/>
  <c r="X29" i="5"/>
  <c r="AB29" i="5"/>
  <c r="AB56" i="5"/>
  <c r="X56" i="5"/>
  <c r="AB81" i="5"/>
  <c r="X81" i="5"/>
  <c r="AB80" i="5"/>
  <c r="X80" i="5"/>
  <c r="AB192" i="5"/>
  <c r="X192" i="5"/>
  <c r="AB203" i="5"/>
  <c r="X203" i="5"/>
  <c r="AB157" i="5"/>
  <c r="X157" i="5"/>
  <c r="X76" i="5"/>
  <c r="AB76" i="5"/>
  <c r="X201" i="5"/>
  <c r="AB201" i="5"/>
  <c r="X43" i="5"/>
  <c r="X66" i="5"/>
  <c r="AB113" i="5"/>
  <c r="X113" i="5"/>
  <c r="X199" i="5"/>
  <c r="AB199" i="5"/>
  <c r="X144" i="5"/>
  <c r="AB144" i="5"/>
  <c r="AB35" i="5"/>
  <c r="X35" i="5"/>
  <c r="X231" i="5"/>
  <c r="AB231" i="5"/>
  <c r="AB123" i="5"/>
  <c r="X123" i="5"/>
  <c r="X141" i="5"/>
  <c r="X226" i="5"/>
  <c r="X180" i="5"/>
  <c r="AB110" i="5"/>
  <c r="X110" i="5"/>
  <c r="X224" i="5"/>
  <c r="X162" i="5"/>
  <c r="AB162" i="5"/>
  <c r="X205" i="5"/>
  <c r="X196" i="9"/>
  <c r="X74" i="5"/>
  <c r="AB74" i="5"/>
  <c r="X26" i="5"/>
  <c r="AB227" i="5"/>
  <c r="X227" i="5"/>
  <c r="X140" i="5"/>
  <c r="X97" i="5"/>
  <c r="X159" i="5"/>
  <c r="X229" i="5"/>
  <c r="AB229" i="5"/>
  <c r="AB132" i="5"/>
  <c r="X132" i="5"/>
  <c r="X228" i="5"/>
  <c r="AB88" i="5"/>
  <c r="X88" i="5"/>
  <c r="X189" i="5"/>
  <c r="X29" i="9"/>
  <c r="AB96" i="9"/>
  <c r="X96" i="9"/>
  <c r="AB90" i="9"/>
  <c r="X90" i="9"/>
  <c r="X157" i="9"/>
  <c r="X152" i="9"/>
  <c r="AB152" i="9"/>
  <c r="X201" i="9"/>
  <c r="AB201" i="9"/>
  <c r="AB220" i="9"/>
  <c r="X220" i="9"/>
  <c r="X59" i="9"/>
  <c r="AB59" i="9"/>
  <c r="X82" i="9"/>
  <c r="AB182" i="9"/>
  <c r="X182" i="9"/>
  <c r="X127" i="9"/>
  <c r="AB197" i="9"/>
  <c r="X197" i="9"/>
  <c r="AB214" i="9"/>
  <c r="X214" i="9"/>
  <c r="AB73" i="9"/>
  <c r="X73" i="9"/>
  <c r="AB77" i="9"/>
  <c r="X77" i="9"/>
  <c r="X139" i="9"/>
  <c r="AB139" i="9"/>
  <c r="AB106" i="9"/>
  <c r="X106" i="9"/>
  <c r="AB107" i="9"/>
  <c r="X107" i="9"/>
  <c r="X184" i="9"/>
  <c r="AB194" i="9"/>
  <c r="X194" i="9"/>
  <c r="X53" i="9"/>
  <c r="AB53" i="9"/>
  <c r="AB165" i="9"/>
  <c r="X165" i="9"/>
  <c r="AB97" i="9"/>
  <c r="X97" i="9"/>
  <c r="X137" i="9"/>
  <c r="AB137" i="9"/>
  <c r="X150" i="9"/>
  <c r="AB150" i="9"/>
  <c r="X167" i="9"/>
  <c r="AB61" i="9"/>
  <c r="X61" i="9"/>
  <c r="D62" i="4" l="1"/>
  <c r="D64" i="4" s="1"/>
  <c r="D30" i="4"/>
  <c r="D66" i="4"/>
  <c r="D26" i="4"/>
  <c r="D81" i="4" l="1"/>
  <c r="D83" i="4" s="1"/>
  <c r="D85" i="4" s="1"/>
  <c r="D87" i="4" s="1"/>
  <c r="D28" i="4"/>
  <c r="D45" i="4"/>
  <c r="D47" i="4" s="1"/>
  <c r="D49" i="4" s="1"/>
  <c r="D51" i="4" s="1"/>
</calcChain>
</file>

<file path=xl/sharedStrings.xml><?xml version="1.0" encoding="utf-8"?>
<sst xmlns="http://schemas.openxmlformats.org/spreadsheetml/2006/main" count="309" uniqueCount="257">
  <si>
    <t>Capital Floor</t>
  </si>
  <si>
    <t>Core</t>
  </si>
  <si>
    <t>PCC Entity</t>
  </si>
  <si>
    <t>GBP</t>
  </si>
  <si>
    <t>Regulatory Adjustment</t>
  </si>
  <si>
    <t>Solvency Deficit</t>
  </si>
  <si>
    <t>MINIMUM CAPITAL REQUIREMENT ("MCR")</t>
  </si>
  <si>
    <t>Unadjusted MCR</t>
  </si>
  <si>
    <t>Capital Resources Available to Meet MCR (i.e. MCR After Capital Floor and Regulatory Adjustment)</t>
  </si>
  <si>
    <t>Unadjusted PCR</t>
  </si>
  <si>
    <t>MCR (Subject to Capital Floor)</t>
  </si>
  <si>
    <t>MCR (After Regulatory Adjustment)</t>
  </si>
  <si>
    <t>PCR (After Regulatory Adjustment)</t>
  </si>
  <si>
    <t>PCR (Subject to MCR Floor)</t>
  </si>
  <si>
    <t>Guernsey Regulatory Capital Assessment</t>
  </si>
  <si>
    <t>UNDERTAKING INFORMATION</t>
  </si>
  <si>
    <t>PCC Name</t>
  </si>
  <si>
    <t>Current Financial Year End</t>
  </si>
  <si>
    <t>Consolidated Reporting Currency</t>
  </si>
  <si>
    <t>Consolidated Rate of Exchange</t>
  </si>
  <si>
    <t>United Kingdom Pounds</t>
  </si>
  <si>
    <t>Euro</t>
  </si>
  <si>
    <t>EUR</t>
  </si>
  <si>
    <t>United States Dollars</t>
  </si>
  <si>
    <t>USD</t>
  </si>
  <si>
    <t>Sweden Kronor</t>
  </si>
  <si>
    <t>SEK</t>
  </si>
  <si>
    <t>South Africa Rand</t>
  </si>
  <si>
    <t>ZAR</t>
  </si>
  <si>
    <t>United Arab Emirates Dirhams</t>
  </si>
  <si>
    <t>AED</t>
  </si>
  <si>
    <t>Afghanistan Afghanis</t>
  </si>
  <si>
    <t>AFN</t>
  </si>
  <si>
    <t>Albania Leke</t>
  </si>
  <si>
    <t>ALL</t>
  </si>
  <si>
    <t>Argentina Pesos</t>
  </si>
  <si>
    <t>ARS</t>
  </si>
  <si>
    <t>Australia Dollars</t>
  </si>
  <si>
    <t>AUD</t>
  </si>
  <si>
    <t>Barbados Dollars</t>
  </si>
  <si>
    <t>BBD</t>
  </si>
  <si>
    <t>Bangladesh Taka</t>
  </si>
  <si>
    <t>BDT</t>
  </si>
  <si>
    <t>Bulgaria Leva</t>
  </si>
  <si>
    <t>BGN</t>
  </si>
  <si>
    <t>Bahrain Dinars</t>
  </si>
  <si>
    <t>BHD</t>
  </si>
  <si>
    <t>Bermuda Dollars</t>
  </si>
  <si>
    <t>BMD</t>
  </si>
  <si>
    <t>Brazil Reais</t>
  </si>
  <si>
    <t>BRL</t>
  </si>
  <si>
    <t>Bahamas Dollars</t>
  </si>
  <si>
    <t>BSD</t>
  </si>
  <si>
    <t>Canada Dollars</t>
  </si>
  <si>
    <t>CAD</t>
  </si>
  <si>
    <t>Switzerland Francs</t>
  </si>
  <si>
    <t>CHF</t>
  </si>
  <si>
    <t>Chile Pesos</t>
  </si>
  <si>
    <t>CLP</t>
  </si>
  <si>
    <t>China Yuan Renminbi</t>
  </si>
  <si>
    <t>CNY</t>
  </si>
  <si>
    <t>Colombia Pesos</t>
  </si>
  <si>
    <t>COP</t>
  </si>
  <si>
    <t>Costa Rica Colones</t>
  </si>
  <si>
    <t>CRC</t>
  </si>
  <si>
    <t>Czech Republic Koruny</t>
  </si>
  <si>
    <t>CZK</t>
  </si>
  <si>
    <t>Denmark Kroner</t>
  </si>
  <si>
    <t>DKK</t>
  </si>
  <si>
    <t>Dominican Republic Pesos</t>
  </si>
  <si>
    <t>DOP</t>
  </si>
  <si>
    <t>Algeria Dinars</t>
  </si>
  <si>
    <t>DZD</t>
  </si>
  <si>
    <t>Estonia Krooni</t>
  </si>
  <si>
    <t>EEK</t>
  </si>
  <si>
    <t>Egypt Pounds</t>
  </si>
  <si>
    <t>EGP</t>
  </si>
  <si>
    <t>Fiji Dollars</t>
  </si>
  <si>
    <t>FJD</t>
  </si>
  <si>
    <t>Hong Kong Dollars</t>
  </si>
  <si>
    <t>HKD</t>
  </si>
  <si>
    <t>Croatia Kuna</t>
  </si>
  <si>
    <t>HRK</t>
  </si>
  <si>
    <t>Hungary Forint</t>
  </si>
  <si>
    <t>HUF</t>
  </si>
  <si>
    <t>Indonesia Rupiahs</t>
  </si>
  <si>
    <t>IDR</t>
  </si>
  <si>
    <t>Israel New Shekels</t>
  </si>
  <si>
    <t>ILS</t>
  </si>
  <si>
    <t>India Rupees</t>
  </si>
  <si>
    <t>INR</t>
  </si>
  <si>
    <t>Iraq Dinars</t>
  </si>
  <si>
    <t>IQD</t>
  </si>
  <si>
    <t>Iran Rials</t>
  </si>
  <si>
    <t>IRR</t>
  </si>
  <si>
    <t>Iceland Kronur</t>
  </si>
  <si>
    <t>ISK</t>
  </si>
  <si>
    <t>Jamaica Dollars</t>
  </si>
  <si>
    <t>JMD</t>
  </si>
  <si>
    <t>Jordan Dinars</t>
  </si>
  <si>
    <t>JOD</t>
  </si>
  <si>
    <t>Japan Yen</t>
  </si>
  <si>
    <t>JPY</t>
  </si>
  <si>
    <t>Kenya Shillings</t>
  </si>
  <si>
    <t>KES</t>
  </si>
  <si>
    <t>South Korea Won</t>
  </si>
  <si>
    <t>KRW</t>
  </si>
  <si>
    <t>Kuwait Dinars</t>
  </si>
  <si>
    <t>KWD</t>
  </si>
  <si>
    <t>Lebanon Pounds</t>
  </si>
  <si>
    <t>LBP</t>
  </si>
  <si>
    <t>Sri Lanka Rupees</t>
  </si>
  <si>
    <t>LKR</t>
  </si>
  <si>
    <t>Lithuania LItas</t>
  </si>
  <si>
    <t>LTL</t>
  </si>
  <si>
    <t>Latvia Lats</t>
  </si>
  <si>
    <t>LVL</t>
  </si>
  <si>
    <t>Morocco Dirhams</t>
  </si>
  <si>
    <t>MAD</t>
  </si>
  <si>
    <t>Mauritius Rupees</t>
  </si>
  <si>
    <t>MUR</t>
  </si>
  <si>
    <t>Mexico Pesos</t>
  </si>
  <si>
    <t>MXN</t>
  </si>
  <si>
    <t>Malaysia Ringgits</t>
  </si>
  <si>
    <t>MYR</t>
  </si>
  <si>
    <t>Norway Kroner</t>
  </si>
  <si>
    <t>NOK</t>
  </si>
  <si>
    <t>New Zealand Dollars</t>
  </si>
  <si>
    <t>NZD</t>
  </si>
  <si>
    <t>Oman Rials</t>
  </si>
  <si>
    <t>OMR</t>
  </si>
  <si>
    <t>Peru Nuevos Soles</t>
  </si>
  <si>
    <t>PEN</t>
  </si>
  <si>
    <t>Philippines Pesos</t>
  </si>
  <si>
    <t>PHP</t>
  </si>
  <si>
    <t>Pakistan Rupees</t>
  </si>
  <si>
    <t>PKR</t>
  </si>
  <si>
    <t>Poland Zlotych</t>
  </si>
  <si>
    <t>PLN</t>
  </si>
  <si>
    <t>Qatar Riyals</t>
  </si>
  <si>
    <t>QAR</t>
  </si>
  <si>
    <t>Romania New Lei</t>
  </si>
  <si>
    <t>RON</t>
  </si>
  <si>
    <t>Russia Rubles</t>
  </si>
  <si>
    <t>RUB</t>
  </si>
  <si>
    <t>Saudi Arabia Riyals</t>
  </si>
  <si>
    <t>SAR</t>
  </si>
  <si>
    <t>Sudan Pounds</t>
  </si>
  <si>
    <t>SDG</t>
  </si>
  <si>
    <t>Singapore Dollars</t>
  </si>
  <si>
    <t>SGD</t>
  </si>
  <si>
    <t>Thailand Baht</t>
  </si>
  <si>
    <t>THB</t>
  </si>
  <si>
    <t>Tunisia Dinars</t>
  </si>
  <si>
    <t>TND</t>
  </si>
  <si>
    <t>Turkey Lira</t>
  </si>
  <si>
    <t>TRY</t>
  </si>
  <si>
    <t>Trinidad and Tobago Dollars</t>
  </si>
  <si>
    <t>TTD</t>
  </si>
  <si>
    <t>Taiwan New Dollars</t>
  </si>
  <si>
    <t>TWD</t>
  </si>
  <si>
    <t>Venezuela Bolivares Fuertes</t>
  </si>
  <si>
    <t>VEF</t>
  </si>
  <si>
    <t>Vietnam Dong</t>
  </si>
  <si>
    <t>VND</t>
  </si>
  <si>
    <t>Zambia Kwacha</t>
  </si>
  <si>
    <t>ZMK</t>
  </si>
  <si>
    <t>Reporting FX</t>
  </si>
  <si>
    <t>Selected</t>
  </si>
  <si>
    <t>General Business</t>
  </si>
  <si>
    <t>Long Term Business</t>
  </si>
  <si>
    <t>Risk Type</t>
  </si>
  <si>
    <t>Rate of Exchange</t>
  </si>
  <si>
    <t>Notional 
MCR
Ratio</t>
  </si>
  <si>
    <t>Composite</t>
  </si>
  <si>
    <t>CELLS</t>
  </si>
  <si>
    <t>CORE</t>
  </si>
  <si>
    <t>Name</t>
  </si>
  <si>
    <t>Rep CCY</t>
  </si>
  <si>
    <t>n/a</t>
  </si>
  <si>
    <t>Risk 
Type</t>
  </si>
  <si>
    <t>Info</t>
  </si>
  <si>
    <t>Total Business</t>
  </si>
  <si>
    <t>With Recourse</t>
  </si>
  <si>
    <t>Without Recourse</t>
  </si>
  <si>
    <t>Total</t>
  </si>
  <si>
    <t>Exch Rate</t>
  </si>
  <si>
    <t>VALIDATION SUMMMARY</t>
  </si>
  <si>
    <t>PURPOSE</t>
  </si>
  <si>
    <t>The date of the current financial year end has been entered</t>
  </si>
  <si>
    <t>The rate of exchange has been entered</t>
  </si>
  <si>
    <t>The purpose of this sheet is to summarise the validation checks performed throughout the PCC Solvency Summary Workbook.</t>
  </si>
  <si>
    <t>The PCC's name has been entered</t>
  </si>
  <si>
    <t>The consolidated reporting currency has been selected</t>
  </si>
  <si>
    <t>The risk type has been selected</t>
  </si>
  <si>
    <t>Summary</t>
  </si>
  <si>
    <t>MCR</t>
  </si>
  <si>
    <t>A mixture of general and long term business cells are stated as having recourse to the core.</t>
  </si>
  <si>
    <t>The mix of business written in the PCC does not match the risk type selected on the Summary sheet.</t>
  </si>
  <si>
    <t>The risk type for one or more cells is inconsistent with the risk type of the PCC entity.</t>
  </si>
  <si>
    <t>The rate of exchange is inconsistent with the reporting currency of one or more Cells.</t>
  </si>
  <si>
    <t>Capital Resources Available to Meet Unadjusted MCR (i.e. Before Capital Floor and Regulatory Adjustment)</t>
  </si>
  <si>
    <t>Recourse Agreement with Core?</t>
  </si>
  <si>
    <t>Notional 
PCR
Ratio</t>
  </si>
  <si>
    <t>Reporting Currency
Rep CCY</t>
  </si>
  <si>
    <t>Regulatory Capital Resources to Meet Notional MCR</t>
  </si>
  <si>
    <t>Core Regulatory Capital Resources to Meet PCC MCR</t>
  </si>
  <si>
    <t>Cell Regulatory Capital Resources to Meet PCC MCR</t>
  </si>
  <si>
    <t>Cell Notional 
MCR
Ratio</t>
  </si>
  <si>
    <t>Total Regulatory Capital Resources to Meet PCC MCR</t>
  </si>
  <si>
    <t>Capital Resources to Cover Unadjusted MCR</t>
  </si>
  <si>
    <t>Capital Resources to Cover MCR</t>
  </si>
  <si>
    <t>Notional MCR</t>
  </si>
  <si>
    <t>Notional PCR</t>
  </si>
  <si>
    <t>Regulatory Capital Resources to Meet Notional PCR</t>
  </si>
  <si>
    <t>Cell Notional 
PCR
Ratio</t>
  </si>
  <si>
    <t>Cell Regulatory Capital Resources to Meet PCC PCR</t>
  </si>
  <si>
    <t>Core Regulatory Capital Resources to Meet PCC PCR</t>
  </si>
  <si>
    <t>Total Regulatory Capital Resources to Meet PCC PCR</t>
  </si>
  <si>
    <t>Capital Resources Available to Meet Unadjusted PCR (i.e. Before Capital Floor and Regulatory Adjustment)</t>
  </si>
  <si>
    <t>Capital Resources to Cover Unadjusted PCR</t>
  </si>
  <si>
    <t>Capital Resources Available to Meet PCR (i.e. PCR After Capital Floor and Regulatory Adjustment)</t>
  </si>
  <si>
    <t>Capital Resources to Cover PCR</t>
  </si>
  <si>
    <t>Excess Cell Regulatory Capital Resources</t>
  </si>
  <si>
    <t xml:space="preserve">Excess Cell Regulatory Capital Resources </t>
  </si>
  <si>
    <t>Excess Capital Resources in Cells (only available if MCR = Capital Floor)</t>
  </si>
  <si>
    <t>Total Capital Resources to Cover MCR</t>
  </si>
  <si>
    <t>Excess Capital Resources in Cells (required to cover the Capital Floor)</t>
  </si>
  <si>
    <t>Excess Capital Resources in Cells (only available if PCR = MCR = Capital Floor)</t>
  </si>
  <si>
    <t>MCR Floor</t>
  </si>
  <si>
    <t>Total Capital Resources to Cover PCR</t>
  </si>
  <si>
    <t>Life Business</t>
  </si>
  <si>
    <t>PRESCRIBED CAPITAL REQUIREMENT ("PCR")</t>
  </si>
  <si>
    <t>Form Name</t>
  </si>
  <si>
    <t>Form Version</t>
  </si>
  <si>
    <t>Vn.n</t>
  </si>
  <si>
    <t>Licensee Name</t>
  </si>
  <si>
    <t>Name Reference</t>
  </si>
  <si>
    <t>Frequency</t>
  </si>
  <si>
    <t>M,Q,A</t>
  </si>
  <si>
    <t>Reporting Date</t>
  </si>
  <si>
    <t>MONTH YYYY</t>
  </si>
  <si>
    <t>Mandatory Validation</t>
  </si>
  <si>
    <t>T or F</t>
  </si>
  <si>
    <t>Optional Validation</t>
  </si>
  <si>
    <t>PCC</t>
  </si>
  <si>
    <t>A</t>
  </si>
  <si>
    <t>PCCs should check that all validation checks read 'OK' before submitting the summary workbook.</t>
  </si>
  <si>
    <t>GFSC Reference Number</t>
  </si>
  <si>
    <t>The GFSC Reference Number has been added</t>
  </si>
  <si>
    <t>V1.2</t>
  </si>
  <si>
    <t>T</t>
  </si>
  <si>
    <t>Version</t>
  </si>
  <si>
    <t>Notes</t>
  </si>
  <si>
    <t>All worksheets are password protected.</t>
  </si>
  <si>
    <t>Workbook is not password protected because macros will not work.</t>
  </si>
  <si>
    <t>"For GFSC Portal use only" worksheet is VeryHidden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</si>
</sst>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mmmm\ d\,\ yyyy"/>
    <numFmt numFmtId="166" formatCode="[$-F800]dddd\,\ mmmm\ dd\,\ yyyy"/>
    <numFmt numFmtId="167" formatCode="0.0000"/>
    <numFmt numFmtId="168" formatCode="_-* #,##0_-;\-* #,##0_-;_-* &quot;-&quot;??_-;_-@_-"/>
    <numFmt numFmtId="169" formatCode="#,##0.0000"/>
    <numFmt numFmtId="170" formatCode="dd/mm/yyyy;@"/>
    <numFmt numFmtId="171" formatCode="mmmm\ yyyy"/>
  </numFmts>
  <fonts count="23" x14ac:knownFonts="1">
    <font>
      <sz val="11"/>
      <color theme="1"/>
      <name val="Calibri"/>
      <family val="2"/>
      <scheme val="minor"/>
    </font>
    <font>
      <sz val="10"/>
      <name val="Arial"/>
      <family val="2"/>
    </font>
    <font>
      <sz val="9"/>
      <name val="Arial"/>
      <family val="2"/>
    </font>
    <font>
      <b/>
      <sz val="10"/>
      <name val="Arial"/>
      <family val="2"/>
    </font>
    <font>
      <sz val="8"/>
      <name val="arial"/>
      <family val="2"/>
    </font>
    <font>
      <i/>
      <sz val="10"/>
      <name val="Arial"/>
      <family val="2"/>
    </font>
    <font>
      <sz val="12"/>
      <name val="Arial"/>
      <family val="2"/>
    </font>
    <font>
      <i/>
      <sz val="8"/>
      <name val="Arial"/>
      <family val="2"/>
    </font>
    <font>
      <b/>
      <sz val="10"/>
      <color indexed="13"/>
      <name val="Arial"/>
      <family val="2"/>
    </font>
    <font>
      <b/>
      <i/>
      <sz val="8"/>
      <name val="Arial"/>
      <family val="2"/>
    </font>
    <font>
      <sz val="11"/>
      <color theme="1"/>
      <name val="Calibri"/>
      <family val="2"/>
      <scheme val="minor"/>
    </font>
    <font>
      <u/>
      <sz val="10"/>
      <color theme="10"/>
      <name val="Arial"/>
      <family val="2"/>
    </font>
    <font>
      <b/>
      <i/>
      <sz val="10"/>
      <color theme="0"/>
      <name val="Arial"/>
      <family val="2"/>
    </font>
    <font>
      <b/>
      <sz val="12"/>
      <color theme="0"/>
      <name val="Arial"/>
      <family val="2"/>
    </font>
    <font>
      <sz val="12"/>
      <color theme="0"/>
      <name val="Arial"/>
      <family val="2"/>
    </font>
    <font>
      <sz val="10"/>
      <color rgb="FF0000FF"/>
      <name val="Arial"/>
      <family val="2"/>
    </font>
    <font>
      <b/>
      <sz val="10"/>
      <color rgb="FF98002E"/>
      <name val="Arial"/>
      <family val="2"/>
    </font>
    <font>
      <sz val="10"/>
      <color theme="0" tint="-0.34998626667073579"/>
      <name val="Arial"/>
      <family val="2"/>
    </font>
    <font>
      <sz val="10"/>
      <color theme="1"/>
      <name val="Arial"/>
      <family val="2"/>
    </font>
    <font>
      <b/>
      <sz val="10"/>
      <color rgb="FFFF0000"/>
      <name val="Arial"/>
      <family val="2"/>
    </font>
    <font>
      <sz val="10"/>
      <color rgb="FFFFC000"/>
      <name val="Arial"/>
      <family val="2"/>
    </font>
    <font>
      <sz val="10"/>
      <color theme="0"/>
      <name val="Arial"/>
      <family val="2"/>
    </font>
    <font>
      <b/>
      <u/>
      <sz val="11"/>
      <color theme="1"/>
      <name val="Calibri"/>
      <family val="2"/>
      <scheme val="minor"/>
    </font>
  </fonts>
  <fills count="11">
    <fill>
      <patternFill patternType="none"/>
    </fill>
    <fill>
      <patternFill patternType="gray125"/>
    </fill>
    <fill>
      <patternFill patternType="solid">
        <fgColor indexed="42"/>
        <bgColor indexed="64"/>
      </patternFill>
    </fill>
    <fill>
      <patternFill patternType="solid">
        <fgColor indexed="40"/>
        <bgColor indexed="64"/>
      </patternFill>
    </fill>
    <fill>
      <patternFill patternType="solid">
        <fgColor indexed="41"/>
        <bgColor indexed="64"/>
      </patternFill>
    </fill>
    <fill>
      <patternFill patternType="solid">
        <fgColor indexed="47"/>
        <bgColor indexed="64"/>
      </patternFill>
    </fill>
    <fill>
      <patternFill patternType="solid">
        <fgColor rgb="FFC0C0C0"/>
        <bgColor indexed="64"/>
      </patternFill>
    </fill>
    <fill>
      <patternFill patternType="solid">
        <fgColor theme="0"/>
        <bgColor indexed="64"/>
      </patternFill>
    </fill>
    <fill>
      <patternFill patternType="solid">
        <fgColor rgb="FF800000"/>
        <bgColor indexed="64"/>
      </patternFill>
    </fill>
    <fill>
      <patternFill patternType="solid">
        <fgColor rgb="FF00B050"/>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43" fontId="10" fillId="0" borderId="0" applyFont="0" applyFill="0" applyBorder="0" applyAlignment="0" applyProtection="0"/>
    <xf numFmtId="0" fontId="1" fillId="2" borderId="1" applyNumberFormat="0" applyFont="0" applyBorder="0" applyAlignment="0">
      <alignment horizontal="center" wrapText="1"/>
    </xf>
    <xf numFmtId="0" fontId="6" fillId="3" borderId="2" applyNumberFormat="0" applyFont="0" applyBorder="0" applyAlignment="0"/>
    <xf numFmtId="3" fontId="2" fillId="4" borderId="3" applyNumberFormat="0" applyBorder="0" applyAlignment="0">
      <alignment vertical="center"/>
      <protection locked="0"/>
    </xf>
    <xf numFmtId="0" fontId="1" fillId="2" borderId="0" applyNumberFormat="0" applyFont="0" applyFill="0" applyBorder="0" applyAlignment="0"/>
    <xf numFmtId="0" fontId="4" fillId="5" borderId="0" applyNumberFormat="0" applyFont="0" applyBorder="0" applyAlignment="0"/>
    <xf numFmtId="0" fontId="11" fillId="0" borderId="0" applyNumberFormat="0" applyFill="0" applyBorder="0" applyAlignment="0" applyProtection="0">
      <alignment vertical="top"/>
      <protection locked="0"/>
    </xf>
    <xf numFmtId="9" fontId="10" fillId="0" borderId="0" applyFont="0" applyFill="0" applyBorder="0" applyAlignment="0" applyProtection="0"/>
  </cellStyleXfs>
  <cellXfs count="152">
    <xf numFmtId="0" fontId="0" fillId="0" borderId="0" xfId="0"/>
    <xf numFmtId="0" fontId="1" fillId="6" borderId="4" xfId="2" applyFont="1" applyFill="1" applyBorder="1" applyAlignment="1" applyProtection="1"/>
    <xf numFmtId="0" fontId="1" fillId="6" borderId="0" xfId="2" applyFont="1" applyFill="1" applyBorder="1" applyAlignment="1" applyProtection="1"/>
    <xf numFmtId="164" fontId="1" fillId="7" borderId="1" xfId="4" applyNumberFormat="1" applyFont="1" applyFill="1" applyBorder="1" applyAlignment="1" applyProtection="1">
      <protection locked="0"/>
    </xf>
    <xf numFmtId="164" fontId="1" fillId="6" borderId="0" xfId="2" applyNumberFormat="1" applyFont="1" applyFill="1" applyBorder="1" applyAlignment="1" applyProtection="1"/>
    <xf numFmtId="0" fontId="1" fillId="6" borderId="5" xfId="2" applyFont="1" applyFill="1" applyBorder="1" applyAlignment="1" applyProtection="1"/>
    <xf numFmtId="0" fontId="1" fillId="6" borderId="6" xfId="2" applyFont="1" applyFill="1" applyBorder="1" applyAlignment="1" applyProtection="1"/>
    <xf numFmtId="0" fontId="1" fillId="6" borderId="7" xfId="2" applyFont="1" applyFill="1" applyBorder="1" applyAlignment="1" applyProtection="1"/>
    <xf numFmtId="0" fontId="1" fillId="6" borderId="8" xfId="2" applyFont="1" applyFill="1" applyBorder="1" applyAlignment="1" applyProtection="1"/>
    <xf numFmtId="14" fontId="12" fillId="8" borderId="7" xfId="0" applyNumberFormat="1" applyFont="1" applyFill="1" applyBorder="1" applyAlignment="1" applyProtection="1">
      <alignment horizontal="center" vertical="center"/>
    </xf>
    <xf numFmtId="14" fontId="12" fillId="8" borderId="8" xfId="0" applyNumberFormat="1" applyFont="1" applyFill="1" applyBorder="1" applyAlignment="1" applyProtection="1">
      <alignment horizontal="center" vertical="center"/>
    </xf>
    <xf numFmtId="164" fontId="3" fillId="6" borderId="0" xfId="2" applyNumberFormat="1" applyFont="1" applyFill="1" applyBorder="1" applyAlignment="1" applyProtection="1"/>
    <xf numFmtId="14" fontId="12" fillId="8" borderId="9" xfId="0" applyNumberFormat="1" applyFont="1" applyFill="1" applyBorder="1" applyAlignment="1" applyProtection="1">
      <alignment horizontal="center" vertical="top" wrapText="1"/>
    </xf>
    <xf numFmtId="0" fontId="1" fillId="6" borderId="4" xfId="2" applyFont="1" applyFill="1" applyBorder="1" applyAlignment="1" applyProtection="1">
      <alignment horizontal="left" indent="2"/>
    </xf>
    <xf numFmtId="0" fontId="3" fillId="6" borderId="0" xfId="2" applyFont="1" applyFill="1" applyBorder="1" applyAlignment="1" applyProtection="1"/>
    <xf numFmtId="0" fontId="3" fillId="6" borderId="4" xfId="2" applyFont="1" applyFill="1" applyBorder="1" applyAlignment="1" applyProtection="1">
      <alignment horizontal="left" indent="2"/>
    </xf>
    <xf numFmtId="0" fontId="3" fillId="6" borderId="5" xfId="2" applyFont="1" applyFill="1" applyBorder="1" applyAlignment="1" applyProtection="1"/>
    <xf numFmtId="15" fontId="13" fillId="8" borderId="2" xfId="3" applyNumberFormat="1" applyFont="1" applyFill="1" applyBorder="1" applyProtection="1"/>
    <xf numFmtId="0" fontId="14" fillId="8" borderId="9" xfId="3" applyFont="1" applyFill="1" applyBorder="1" applyProtection="1"/>
    <xf numFmtId="0" fontId="6" fillId="8" borderId="9" xfId="0" applyFont="1" applyFill="1" applyBorder="1" applyProtection="1"/>
    <xf numFmtId="0" fontId="6" fillId="6" borderId="0" xfId="0" applyFont="1" applyFill="1" applyBorder="1" applyProtection="1"/>
    <xf numFmtId="15" fontId="13" fillId="8" borderId="6" xfId="3" applyNumberFormat="1" applyFont="1" applyFill="1" applyBorder="1" applyProtection="1"/>
    <xf numFmtId="0" fontId="14" fillId="8" borderId="7" xfId="3" applyFont="1" applyFill="1" applyBorder="1" applyProtection="1"/>
    <xf numFmtId="0" fontId="6" fillId="8" borderId="7" xfId="0" applyFont="1" applyFill="1" applyBorder="1" applyProtection="1"/>
    <xf numFmtId="14" fontId="14" fillId="8" borderId="7" xfId="3" applyNumberFormat="1" applyFont="1" applyFill="1" applyBorder="1" applyProtection="1"/>
    <xf numFmtId="0" fontId="1" fillId="6" borderId="4" xfId="0" applyFont="1" applyFill="1" applyBorder="1" applyProtection="1"/>
    <xf numFmtId="0" fontId="3" fillId="6" borderId="0" xfId="0" applyFont="1" applyFill="1" applyBorder="1" applyProtection="1"/>
    <xf numFmtId="165" fontId="3" fillId="6" borderId="0" xfId="0" applyNumberFormat="1" applyFont="1" applyFill="1" applyBorder="1" applyAlignment="1" applyProtection="1">
      <alignment horizontal="left"/>
    </xf>
    <xf numFmtId="0" fontId="1" fillId="6" borderId="0" xfId="0" applyFont="1" applyFill="1" applyBorder="1" applyProtection="1"/>
    <xf numFmtId="0" fontId="3" fillId="6" borderId="4" xfId="0" applyFont="1" applyFill="1" applyBorder="1" applyProtection="1"/>
    <xf numFmtId="0" fontId="1" fillId="6" borderId="5" xfId="0" applyFont="1" applyFill="1" applyBorder="1" applyProtection="1"/>
    <xf numFmtId="0" fontId="1" fillId="6" borderId="0" xfId="2" applyFont="1" applyFill="1" applyBorder="1" applyAlignment="1" applyProtection="1">
      <alignment horizontal="right"/>
    </xf>
    <xf numFmtId="0" fontId="1" fillId="6" borderId="0" xfId="2" applyFont="1" applyFill="1" applyBorder="1" applyAlignment="1" applyProtection="1">
      <alignment horizontal="center" vertical="top"/>
    </xf>
    <xf numFmtId="165" fontId="1" fillId="7" borderId="1" xfId="4" applyNumberFormat="1" applyFont="1" applyFill="1" applyBorder="1" applyAlignment="1" applyProtection="1">
      <alignment horizontal="left"/>
      <protection locked="0"/>
    </xf>
    <xf numFmtId="167" fontId="1" fillId="7" borderId="1" xfId="4" applyNumberFormat="1" applyFont="1" applyFill="1" applyBorder="1" applyAlignment="1" applyProtection="1">
      <alignment horizontal="left"/>
      <protection locked="0"/>
    </xf>
    <xf numFmtId="0" fontId="1" fillId="6" borderId="6" xfId="0" applyFont="1" applyFill="1" applyBorder="1" applyProtection="1"/>
    <xf numFmtId="0" fontId="1" fillId="6" borderId="7" xfId="2" applyFont="1" applyFill="1" applyBorder="1" applyAlignment="1" applyProtection="1">
      <alignment horizontal="right"/>
    </xf>
    <xf numFmtId="0" fontId="1" fillId="6" borderId="7" xfId="2" applyFont="1" applyFill="1" applyBorder="1" applyAlignment="1" applyProtection="1">
      <alignment horizontal="center" vertical="top"/>
    </xf>
    <xf numFmtId="0" fontId="7" fillId="6" borderId="0" xfId="0" applyFont="1" applyFill="1"/>
    <xf numFmtId="0" fontId="7" fillId="6" borderId="0" xfId="0" applyFont="1" applyFill="1" applyBorder="1"/>
    <xf numFmtId="0" fontId="7" fillId="6" borderId="0" xfId="0" applyFont="1" applyFill="1" applyBorder="1" applyAlignment="1">
      <alignment horizontal="center"/>
    </xf>
    <xf numFmtId="0" fontId="7" fillId="6" borderId="0" xfId="0" applyFont="1" applyFill="1" applyAlignment="1">
      <alignment horizontal="right"/>
    </xf>
    <xf numFmtId="168" fontId="7" fillId="6" borderId="1" xfId="1" applyNumberFormat="1" applyFont="1" applyFill="1" applyBorder="1" applyAlignment="1">
      <alignment horizontal="center"/>
    </xf>
    <xf numFmtId="167" fontId="7" fillId="6" borderId="0" xfId="0" applyNumberFormat="1" applyFont="1" applyFill="1" applyBorder="1" applyAlignment="1">
      <alignment horizontal="center"/>
    </xf>
    <xf numFmtId="168" fontId="7" fillId="6" borderId="1" xfId="5" applyNumberFormat="1" applyFont="1" applyFill="1" applyBorder="1" applyAlignment="1">
      <alignment horizontal="center"/>
    </xf>
    <xf numFmtId="0" fontId="7" fillId="6" borderId="0" xfId="0" applyFont="1" applyFill="1" applyBorder="1" applyAlignment="1">
      <alignment horizontal="right"/>
    </xf>
    <xf numFmtId="0" fontId="12" fillId="8" borderId="2" xfId="2" applyFont="1" applyFill="1" applyBorder="1" applyAlignment="1" applyProtection="1">
      <alignment vertical="top" wrapText="1"/>
    </xf>
    <xf numFmtId="0" fontId="12" fillId="8" borderId="9" xfId="2" applyFont="1" applyFill="1" applyBorder="1" applyAlignment="1" applyProtection="1">
      <alignment vertical="top" wrapText="1"/>
    </xf>
    <xf numFmtId="0" fontId="3" fillId="6" borderId="4" xfId="0" applyFont="1" applyFill="1" applyBorder="1" applyAlignment="1" applyProtection="1">
      <alignment horizontal="right"/>
    </xf>
    <xf numFmtId="0" fontId="1" fillId="6" borderId="4" xfId="2" applyFont="1" applyFill="1" applyBorder="1" applyAlignment="1" applyProtection="1">
      <alignment horizontal="center" vertical="top"/>
    </xf>
    <xf numFmtId="0" fontId="1" fillId="6" borderId="5" xfId="2" applyFont="1" applyFill="1" applyBorder="1" applyAlignment="1" applyProtection="1">
      <alignment horizontal="right"/>
    </xf>
    <xf numFmtId="0" fontId="1" fillId="6" borderId="8" xfId="2" applyFont="1" applyFill="1" applyBorder="1" applyAlignment="1" applyProtection="1">
      <alignment horizontal="right"/>
    </xf>
    <xf numFmtId="165" fontId="1" fillId="7" borderId="1" xfId="4" applyNumberFormat="1" applyFont="1" applyFill="1" applyBorder="1" applyAlignment="1" applyProtection="1">
      <alignment horizontal="center"/>
      <protection locked="0"/>
    </xf>
    <xf numFmtId="167" fontId="1" fillId="7" borderId="1" xfId="4" applyNumberFormat="1" applyFont="1" applyFill="1" applyBorder="1" applyAlignment="1" applyProtection="1">
      <alignment horizontal="center"/>
      <protection locked="0"/>
    </xf>
    <xf numFmtId="0" fontId="12" fillId="8" borderId="7" xfId="2" applyFont="1" applyFill="1" applyBorder="1" applyAlignment="1" applyProtection="1">
      <alignment vertical="top" wrapText="1"/>
    </xf>
    <xf numFmtId="0" fontId="6" fillId="8" borderId="10" xfId="0" applyFont="1" applyFill="1" applyBorder="1" applyProtection="1"/>
    <xf numFmtId="0" fontId="6" fillId="8" borderId="8" xfId="0" applyFont="1" applyFill="1" applyBorder="1" applyProtection="1"/>
    <xf numFmtId="0" fontId="3" fillId="6" borderId="4" xfId="2" applyFont="1" applyFill="1" applyBorder="1" applyAlignment="1" applyProtection="1"/>
    <xf numFmtId="3" fontId="15" fillId="6" borderId="0" xfId="6" applyNumberFormat="1" applyFont="1" applyFill="1" applyBorder="1" applyAlignment="1" applyProtection="1">
      <alignment horizontal="right"/>
    </xf>
    <xf numFmtId="15" fontId="16" fillId="6" borderId="0" xfId="3" applyNumberFormat="1" applyFont="1" applyFill="1" applyBorder="1" applyProtection="1"/>
    <xf numFmtId="165" fontId="3" fillId="6" borderId="7" xfId="0" applyNumberFormat="1" applyFont="1" applyFill="1" applyBorder="1" applyAlignment="1" applyProtection="1">
      <alignment horizontal="left"/>
    </xf>
    <xf numFmtId="0" fontId="1" fillId="6" borderId="7" xfId="0" applyFont="1" applyFill="1" applyBorder="1" applyProtection="1"/>
    <xf numFmtId="0" fontId="17" fillId="6" borderId="7" xfId="0" applyFont="1" applyFill="1" applyBorder="1" applyProtection="1"/>
    <xf numFmtId="0" fontId="0" fillId="7" borderId="1" xfId="0" applyFont="1" applyFill="1" applyBorder="1" applyAlignment="1" applyProtection="1">
      <alignment horizontal="left"/>
      <protection locked="0"/>
    </xf>
    <xf numFmtId="164" fontId="1" fillId="6" borderId="0" xfId="4" applyNumberFormat="1" applyFont="1" applyFill="1" applyBorder="1" applyAlignment="1" applyProtection="1"/>
    <xf numFmtId="0" fontId="1" fillId="7" borderId="1" xfId="0" applyFont="1" applyFill="1" applyBorder="1" applyAlignment="1" applyProtection="1">
      <alignment horizontal="center"/>
      <protection locked="0"/>
    </xf>
    <xf numFmtId="9" fontId="1" fillId="6" borderId="0" xfId="8" applyFont="1" applyFill="1" applyBorder="1" applyAlignment="1" applyProtection="1">
      <alignment horizontal="center"/>
    </xf>
    <xf numFmtId="0" fontId="1" fillId="6" borderId="1" xfId="0" applyFont="1" applyFill="1" applyBorder="1" applyAlignment="1" applyProtection="1">
      <alignment horizontal="center"/>
    </xf>
    <xf numFmtId="0" fontId="1" fillId="6" borderId="1" xfId="0" applyFont="1" applyFill="1" applyBorder="1" applyAlignment="1" applyProtection="1">
      <alignment horizontal="left"/>
    </xf>
    <xf numFmtId="169" fontId="15" fillId="6" borderId="1" xfId="6" applyNumberFormat="1" applyFont="1" applyFill="1" applyBorder="1" applyAlignment="1" applyProtection="1">
      <alignment horizontal="center"/>
    </xf>
    <xf numFmtId="0" fontId="5" fillId="6" borderId="7" xfId="7" applyFont="1" applyFill="1" applyBorder="1" applyAlignment="1" applyProtection="1">
      <alignment horizontal="center"/>
    </xf>
    <xf numFmtId="0" fontId="12" fillId="8" borderId="6" xfId="2" applyFont="1" applyFill="1" applyBorder="1" applyAlignment="1" applyProtection="1">
      <alignment vertical="top" wrapText="1"/>
    </xf>
    <xf numFmtId="165" fontId="12" fillId="8" borderId="8" xfId="2" applyNumberFormat="1" applyFont="1" applyFill="1" applyBorder="1" applyAlignment="1" applyProtection="1">
      <alignment horizontal="center" vertical="top" wrapText="1"/>
    </xf>
    <xf numFmtId="0" fontId="8" fillId="9" borderId="11" xfId="0" applyFont="1" applyFill="1" applyBorder="1" applyAlignment="1" applyProtection="1">
      <alignment horizontal="center"/>
    </xf>
    <xf numFmtId="0" fontId="8" fillId="10" borderId="0" xfId="0" applyFont="1" applyFill="1" applyBorder="1" applyAlignment="1" applyProtection="1">
      <alignment horizontal="center"/>
    </xf>
    <xf numFmtId="0" fontId="7" fillId="6" borderId="0" xfId="0" applyFont="1" applyFill="1" applyBorder="1" applyAlignment="1" applyProtection="1">
      <alignment horizontal="center"/>
    </xf>
    <xf numFmtId="164" fontId="3" fillId="6" borderId="0" xfId="4" applyNumberFormat="1" applyFont="1" applyFill="1" applyBorder="1" applyAlignment="1" applyProtection="1"/>
    <xf numFmtId="15" fontId="13" fillId="8" borderId="2" xfId="3" applyNumberFormat="1" applyFont="1" applyFill="1" applyBorder="1"/>
    <xf numFmtId="15" fontId="13" fillId="8" borderId="9" xfId="3" applyNumberFormat="1" applyFont="1" applyFill="1" applyBorder="1"/>
    <xf numFmtId="0" fontId="14" fillId="8" borderId="10" xfId="3" applyFont="1" applyFill="1" applyBorder="1" applyAlignment="1" applyProtection="1">
      <alignment horizontal="right"/>
    </xf>
    <xf numFmtId="0" fontId="0" fillId="6" borderId="0" xfId="0" applyFill="1"/>
    <xf numFmtId="15" fontId="13" fillId="8" borderId="7" xfId="3" applyNumberFormat="1" applyFont="1" applyFill="1" applyBorder="1"/>
    <xf numFmtId="14" fontId="14" fillId="8" borderId="8" xfId="3" applyNumberFormat="1" applyFont="1" applyFill="1" applyBorder="1" applyAlignment="1" applyProtection="1"/>
    <xf numFmtId="0" fontId="0" fillId="6" borderId="4" xfId="0" applyFill="1" applyBorder="1"/>
    <xf numFmtId="0" fontId="0" fillId="6" borderId="0" xfId="0" applyFill="1" applyBorder="1"/>
    <xf numFmtId="0" fontId="0" fillId="6" borderId="5" xfId="0" applyFill="1" applyBorder="1"/>
    <xf numFmtId="0" fontId="1" fillId="6" borderId="0" xfId="0" applyFont="1" applyFill="1" applyBorder="1"/>
    <xf numFmtId="0" fontId="18" fillId="6" borderId="4" xfId="0" applyFont="1" applyFill="1" applyBorder="1"/>
    <xf numFmtId="0" fontId="18" fillId="6" borderId="0" xfId="0" applyFont="1" applyFill="1" applyBorder="1"/>
    <xf numFmtId="0" fontId="18" fillId="6" borderId="5" xfId="0" applyFont="1" applyFill="1" applyBorder="1"/>
    <xf numFmtId="0" fontId="18" fillId="6" borderId="0" xfId="0" applyFont="1" applyFill="1"/>
    <xf numFmtId="0" fontId="18" fillId="6" borderId="0" xfId="0" applyFont="1" applyFill="1" applyBorder="1" applyAlignment="1">
      <alignment vertical="top" wrapText="1"/>
    </xf>
    <xf numFmtId="0" fontId="18" fillId="6" borderId="5" xfId="0" applyFont="1" applyFill="1" applyBorder="1" applyAlignment="1">
      <alignment vertical="top" wrapText="1"/>
    </xf>
    <xf numFmtId="0" fontId="18" fillId="6" borderId="6" xfId="0" applyFont="1" applyFill="1" applyBorder="1"/>
    <xf numFmtId="0" fontId="18" fillId="6" borderId="7" xfId="0" applyFont="1" applyFill="1" applyBorder="1"/>
    <xf numFmtId="0" fontId="18" fillId="6" borderId="8" xfId="0" applyFont="1" applyFill="1" applyBorder="1"/>
    <xf numFmtId="49" fontId="15" fillId="6" borderId="1" xfId="6" applyNumberFormat="1" applyFont="1" applyFill="1" applyBorder="1" applyAlignment="1" applyProtection="1">
      <alignment horizontal="center"/>
    </xf>
    <xf numFmtId="49" fontId="12" fillId="8" borderId="7" xfId="2" applyNumberFormat="1" applyFont="1" applyFill="1" applyBorder="1" applyAlignment="1" applyProtection="1">
      <alignment horizontal="center" vertical="top" wrapText="1"/>
    </xf>
    <xf numFmtId="0" fontId="17" fillId="6" borderId="0" xfId="0" applyFont="1" applyFill="1" applyBorder="1" applyProtection="1"/>
    <xf numFmtId="0" fontId="12" fillId="8" borderId="0" xfId="2" applyFont="1" applyFill="1" applyBorder="1" applyAlignment="1" applyProtection="1">
      <alignment horizontal="center" vertical="top" wrapText="1"/>
    </xf>
    <xf numFmtId="0" fontId="19" fillId="6" borderId="0" xfId="2" applyFont="1" applyFill="1" applyBorder="1" applyAlignment="1" applyProtection="1">
      <alignment horizontal="center" vertical="top" wrapText="1"/>
    </xf>
    <xf numFmtId="9" fontId="1" fillId="6" borderId="0" xfId="2" applyNumberFormat="1" applyFont="1" applyFill="1" applyBorder="1" applyAlignment="1" applyProtection="1"/>
    <xf numFmtId="0" fontId="7" fillId="10" borderId="0" xfId="0" applyFont="1" applyFill="1" applyBorder="1" applyProtection="1"/>
    <xf numFmtId="0" fontId="9" fillId="10" borderId="1" xfId="0" applyFont="1" applyFill="1" applyBorder="1" applyAlignment="1" applyProtection="1">
      <alignment horizontal="center"/>
    </xf>
    <xf numFmtId="0" fontId="1" fillId="10" borderId="0" xfId="2" applyFont="1" applyFill="1" applyBorder="1" applyAlignment="1" applyProtection="1"/>
    <xf numFmtId="15" fontId="1" fillId="7" borderId="1" xfId="4" applyNumberFormat="1" applyFont="1" applyFill="1" applyBorder="1" applyAlignment="1" applyProtection="1">
      <alignment horizontal="left" wrapText="1"/>
      <protection locked="0"/>
    </xf>
    <xf numFmtId="166" fontId="1" fillId="7" borderId="1" xfId="4" applyNumberFormat="1" applyFont="1" applyFill="1" applyBorder="1" applyAlignment="1" applyProtection="1">
      <alignment horizontal="left"/>
      <protection locked="0"/>
    </xf>
    <xf numFmtId="0" fontId="0" fillId="10" borderId="1" xfId="0" applyFont="1" applyFill="1" applyBorder="1" applyAlignment="1" applyProtection="1">
      <alignment horizontal="left"/>
      <protection locked="0"/>
    </xf>
    <xf numFmtId="167" fontId="1" fillId="10" borderId="1" xfId="4" applyNumberFormat="1" applyFont="1" applyFill="1" applyBorder="1" applyAlignment="1" applyProtection="1">
      <alignment horizontal="center"/>
      <protection locked="0"/>
    </xf>
    <xf numFmtId="165" fontId="1" fillId="10" borderId="1" xfId="4" applyNumberFormat="1" applyFont="1" applyFill="1" applyBorder="1" applyAlignment="1" applyProtection="1">
      <alignment horizontal="center"/>
      <protection locked="0"/>
    </xf>
    <xf numFmtId="0" fontId="1" fillId="10" borderId="7" xfId="2" applyFont="1" applyFill="1" applyBorder="1" applyAlignment="1" applyProtection="1">
      <alignment horizontal="center" vertical="top"/>
    </xf>
    <xf numFmtId="0" fontId="5" fillId="6" borderId="0" xfId="2" applyFont="1" applyFill="1" applyBorder="1" applyAlignment="1" applyProtection="1"/>
    <xf numFmtId="164" fontId="5" fillId="6" borderId="0" xfId="2" applyNumberFormat="1" applyFont="1" applyFill="1" applyBorder="1" applyAlignment="1" applyProtection="1"/>
    <xf numFmtId="0" fontId="5" fillId="6" borderId="5" xfId="2" applyFont="1" applyFill="1" applyBorder="1" applyAlignment="1" applyProtection="1"/>
    <xf numFmtId="0" fontId="1" fillId="6" borderId="10" xfId="0" applyFont="1" applyFill="1" applyBorder="1" applyProtection="1"/>
    <xf numFmtId="0" fontId="8" fillId="9" borderId="0" xfId="0" applyFont="1" applyFill="1" applyBorder="1" applyAlignment="1" applyProtection="1">
      <alignment horizontal="center"/>
    </xf>
    <xf numFmtId="14" fontId="12" fillId="8" borderId="10" xfId="0" applyNumberFormat="1" applyFont="1" applyFill="1" applyBorder="1" applyAlignment="1" applyProtection="1">
      <alignment horizontal="center" vertical="top" wrapText="1"/>
    </xf>
    <xf numFmtId="167" fontId="1" fillId="7" borderId="12" xfId="4" applyNumberFormat="1" applyFont="1" applyFill="1" applyBorder="1" applyAlignment="1" applyProtection="1">
      <alignment horizontal="left"/>
      <protection locked="0"/>
    </xf>
    <xf numFmtId="0" fontId="3" fillId="7" borderId="13" xfId="0" applyNumberFormat="1" applyFont="1" applyFill="1" applyBorder="1" applyAlignment="1" applyProtection="1">
      <alignment horizontal="left"/>
      <protection locked="0"/>
    </xf>
    <xf numFmtId="0" fontId="1" fillId="10" borderId="1" xfId="0" applyFont="1" applyFill="1" applyBorder="1" applyAlignment="1" applyProtection="1">
      <alignment horizontal="center"/>
    </xf>
    <xf numFmtId="164" fontId="21" fillId="0" borderId="1" xfId="4" applyNumberFormat="1" applyFont="1" applyFill="1" applyBorder="1" applyAlignment="1" applyProtection="1">
      <protection locked="0"/>
    </xf>
    <xf numFmtId="0" fontId="1" fillId="0" borderId="2" xfId="0" applyFont="1" applyBorder="1" applyProtection="1"/>
    <xf numFmtId="0" fontId="20" fillId="0" borderId="9" xfId="0" applyFont="1" applyBorder="1" applyProtection="1"/>
    <xf numFmtId="0" fontId="0" fillId="0" borderId="9" xfId="0" applyBorder="1" applyProtection="1"/>
    <xf numFmtId="0" fontId="0" fillId="0" borderId="10" xfId="0" applyBorder="1" applyProtection="1"/>
    <xf numFmtId="0" fontId="0" fillId="0" borderId="0" xfId="0" applyProtection="1"/>
    <xf numFmtId="0" fontId="22" fillId="0" borderId="0" xfId="0" applyFont="1" applyProtection="1"/>
    <xf numFmtId="0" fontId="1" fillId="0" borderId="4" xfId="0" applyFont="1" applyBorder="1" applyProtection="1"/>
    <xf numFmtId="0" fontId="20" fillId="0" borderId="0" xfId="0" applyFont="1" applyBorder="1" applyProtection="1"/>
    <xf numFmtId="0" fontId="0" fillId="0" borderId="0" xfId="0" applyBorder="1" applyProtection="1"/>
    <xf numFmtId="0" fontId="0" fillId="0" borderId="5" xfId="0" applyBorder="1" applyProtection="1"/>
    <xf numFmtId="15" fontId="20" fillId="0" borderId="0" xfId="0" applyNumberFormat="1" applyFont="1" applyBorder="1" applyProtection="1"/>
    <xf numFmtId="0" fontId="0" fillId="0" borderId="4" xfId="0" applyBorder="1" applyProtection="1"/>
    <xf numFmtId="0" fontId="20" fillId="0" borderId="0" xfId="0" applyFont="1" applyFill="1" applyBorder="1" applyProtection="1"/>
    <xf numFmtId="171" fontId="20" fillId="0" borderId="0" xfId="0" applyNumberFormat="1" applyFont="1" applyBorder="1" applyProtection="1"/>
    <xf numFmtId="0" fontId="1" fillId="0" borderId="0" xfId="0" applyFont="1" applyBorder="1" applyProtection="1"/>
    <xf numFmtId="0" fontId="0" fillId="0" borderId="6" xfId="0" applyBorder="1" applyProtection="1"/>
    <xf numFmtId="0" fontId="0" fillId="0" borderId="7" xfId="0" applyBorder="1" applyProtection="1"/>
    <xf numFmtId="0" fontId="0" fillId="0" borderId="8" xfId="0" applyBorder="1" applyProtection="1"/>
    <xf numFmtId="0" fontId="1" fillId="6" borderId="0" xfId="0" applyFont="1" applyFill="1" applyBorder="1" applyAlignment="1">
      <alignment horizontal="left" vertical="top" wrapText="1"/>
    </xf>
    <xf numFmtId="0" fontId="18" fillId="6" borderId="0" xfId="0" applyFont="1" applyFill="1" applyBorder="1" applyAlignment="1">
      <alignment horizontal="left" vertical="top" wrapText="1"/>
    </xf>
    <xf numFmtId="0" fontId="18" fillId="6" borderId="5" xfId="0" applyFont="1" applyFill="1" applyBorder="1" applyAlignment="1">
      <alignment horizontal="left" vertical="top" wrapText="1"/>
    </xf>
    <xf numFmtId="0" fontId="1" fillId="6" borderId="5" xfId="0" applyFont="1" applyFill="1" applyBorder="1" applyAlignment="1">
      <alignment horizontal="left" vertical="top" wrapText="1"/>
    </xf>
    <xf numFmtId="14" fontId="12" fillId="8" borderId="2" xfId="0" applyNumberFormat="1" applyFont="1" applyFill="1" applyBorder="1" applyAlignment="1" applyProtection="1">
      <alignment horizontal="center" vertical="top" wrapText="1"/>
    </xf>
    <xf numFmtId="14" fontId="12" fillId="8" borderId="6" xfId="0" applyNumberFormat="1" applyFont="1" applyFill="1" applyBorder="1" applyAlignment="1" applyProtection="1">
      <alignment horizontal="center" vertical="top" wrapText="1"/>
    </xf>
    <xf numFmtId="170" fontId="14" fillId="8" borderId="9" xfId="3" applyNumberFormat="1" applyFont="1" applyFill="1" applyBorder="1" applyAlignment="1" applyProtection="1">
      <alignment horizontal="right"/>
    </xf>
    <xf numFmtId="0" fontId="9" fillId="10" borderId="1" xfId="0" applyFont="1" applyFill="1" applyBorder="1" applyAlignment="1" applyProtection="1">
      <alignment horizontal="center"/>
    </xf>
    <xf numFmtId="0" fontId="12" fillId="8" borderId="9" xfId="2" applyFont="1" applyFill="1" applyBorder="1" applyAlignment="1" applyProtection="1">
      <alignment horizontal="center" vertical="top" wrapText="1"/>
    </xf>
    <xf numFmtId="0" fontId="12" fillId="8" borderId="7" xfId="2" applyFont="1" applyFill="1" applyBorder="1" applyAlignment="1" applyProtection="1">
      <alignment horizontal="center" vertical="top" wrapText="1"/>
    </xf>
    <xf numFmtId="0" fontId="7" fillId="10" borderId="1" xfId="0" applyFont="1" applyFill="1" applyBorder="1" applyAlignment="1" applyProtection="1">
      <alignment horizontal="center"/>
    </xf>
    <xf numFmtId="165" fontId="14" fillId="8" borderId="9" xfId="3" applyNumberFormat="1" applyFont="1" applyFill="1" applyBorder="1" applyAlignment="1" applyProtection="1">
      <alignment horizontal="right"/>
    </xf>
    <xf numFmtId="14" fontId="14" fillId="8" borderId="7" xfId="3" applyNumberFormat="1" applyFont="1" applyFill="1" applyBorder="1" applyAlignment="1" applyProtection="1">
      <alignment horizontal="right"/>
    </xf>
  </cellXfs>
  <cellStyles count="9">
    <cellStyle name="Comma" xfId="1" builtinId="3"/>
    <cellStyle name="GFSC1" xfId="2"/>
    <cellStyle name="GFSC10" xfId="3"/>
    <cellStyle name="GFSC4" xfId="4"/>
    <cellStyle name="GFSC6" xfId="5"/>
    <cellStyle name="GFSC7" xfId="6"/>
    <cellStyle name="Hyperlink" xfId="7" builtinId="8"/>
    <cellStyle name="Normal" xfId="0" builtinId="0"/>
    <cellStyle name="Percent" xfId="8" builtinId="5"/>
  </cellStyles>
  <dxfs count="38">
    <dxf>
      <fill>
        <patternFill>
          <bgColor rgb="FFFFFF00"/>
        </patternFill>
      </fill>
    </dxf>
    <dxf>
      <fill>
        <patternFill>
          <bgColor rgb="FFFFFF00"/>
        </patternFill>
      </fill>
    </dxf>
    <dxf>
      <fill>
        <patternFill>
          <bgColor theme="0" tint="-0.24994659260841701"/>
        </patternFill>
      </fill>
    </dxf>
    <dxf>
      <fill>
        <patternFill>
          <bgColor rgb="FFFFFF00"/>
        </patternFill>
      </fill>
    </dxf>
    <dxf>
      <font>
        <color rgb="FFFFFF00"/>
      </font>
      <fill>
        <patternFill>
          <bgColor rgb="FFFF0000"/>
        </patternFill>
      </fill>
      <border>
        <left style="thin">
          <color theme="0"/>
        </left>
        <right style="thin">
          <color theme="0"/>
        </right>
        <top style="thin">
          <color theme="0"/>
        </top>
        <bottom style="thin">
          <color theme="0"/>
        </bottom>
      </border>
    </dxf>
    <dxf>
      <fill>
        <patternFill>
          <bgColor rgb="FFFFFF00"/>
        </patternFill>
      </fill>
    </dxf>
    <dxf>
      <fill>
        <patternFill>
          <bgColor theme="0" tint="-0.24994659260841701"/>
        </patternFill>
      </fill>
    </dxf>
    <dxf>
      <fill>
        <patternFill>
          <bgColor rgb="FFFF0000"/>
        </patternFill>
      </fill>
      <border>
        <left style="thin">
          <color theme="0"/>
        </left>
        <right style="thin">
          <color theme="0"/>
        </right>
        <top style="thin">
          <color theme="0"/>
        </top>
        <bottom style="thin">
          <color theme="0"/>
        </bottom>
      </border>
    </dxf>
    <dxf>
      <fill>
        <patternFill>
          <bgColor rgb="FFFF0000"/>
        </patternFill>
      </fill>
      <border>
        <left style="thin">
          <color theme="0"/>
        </left>
        <right style="thin">
          <color theme="0"/>
        </right>
        <top style="thin">
          <color theme="0"/>
        </top>
        <bottom style="thin">
          <color theme="0"/>
        </bottom>
      </border>
    </dxf>
    <dxf>
      <fill>
        <patternFill>
          <bgColor rgb="FFFF0000"/>
        </patternFill>
      </fill>
      <border>
        <left style="thin">
          <color theme="0"/>
        </left>
        <right style="thin">
          <color theme="0"/>
        </right>
        <top style="thin">
          <color theme="0"/>
        </top>
        <bottom style="thin">
          <color theme="0"/>
        </bottom>
      </border>
    </dxf>
    <dxf>
      <fill>
        <patternFill>
          <bgColor rgb="FFFF0000"/>
        </patternFill>
      </fill>
      <border>
        <left style="thin">
          <color theme="0"/>
        </left>
        <right style="thin">
          <color theme="0"/>
        </right>
        <top style="thin">
          <color theme="0"/>
        </top>
        <bottom style="thin">
          <color theme="0"/>
        </bottom>
      </border>
    </dxf>
    <dxf>
      <fill>
        <patternFill>
          <bgColor rgb="FFFF0000"/>
        </patternFill>
      </fill>
      <border>
        <left style="thin">
          <color theme="0"/>
        </left>
        <right style="thin">
          <color theme="0"/>
        </right>
        <top style="thin">
          <color theme="0"/>
        </top>
        <bottom style="thin">
          <color theme="0"/>
        </bottom>
      </border>
    </dxf>
    <dxf>
      <font>
        <color rgb="FFFFFF00"/>
      </font>
      <fill>
        <patternFill>
          <bgColor rgb="FFFF0000"/>
        </patternFill>
      </fill>
      <border>
        <left style="thin">
          <color theme="0"/>
        </left>
        <right style="thin">
          <color theme="0"/>
        </right>
        <top style="thin">
          <color theme="0"/>
        </top>
        <bottom style="thin">
          <color theme="0"/>
        </bottom>
      </border>
    </dxf>
    <dxf>
      <fill>
        <patternFill>
          <bgColor rgb="FFFFFF00"/>
        </patternFill>
      </fill>
    </dxf>
    <dxf>
      <fill>
        <patternFill>
          <bgColor rgb="FFFFFF00"/>
        </patternFill>
      </fill>
    </dxf>
    <dxf>
      <fill>
        <patternFill>
          <bgColor theme="0" tint="-0.24994659260841701"/>
        </patternFill>
      </fill>
    </dxf>
    <dxf>
      <fill>
        <patternFill>
          <bgColor rgb="FFFFFF00"/>
        </patternFill>
      </fill>
    </dxf>
    <dxf>
      <fill>
        <patternFill>
          <bgColor rgb="FFFF0000"/>
        </patternFill>
      </fill>
      <border>
        <left style="thin">
          <color theme="0"/>
        </left>
        <right style="thin">
          <color theme="0"/>
        </right>
        <top style="thin">
          <color theme="0"/>
        </top>
        <bottom style="thin">
          <color theme="0"/>
        </bottom>
      </border>
    </dxf>
    <dxf>
      <fill>
        <patternFill>
          <bgColor rgb="FFFF0000"/>
        </patternFill>
      </fill>
      <border>
        <left style="thin">
          <color theme="0"/>
        </left>
        <right style="thin">
          <color theme="0"/>
        </right>
        <top style="thin">
          <color theme="0"/>
        </top>
        <bottom style="thin">
          <color theme="0"/>
        </bottom>
      </border>
    </dxf>
    <dxf>
      <fill>
        <patternFill>
          <bgColor rgb="FFFF0000"/>
        </patternFill>
      </fill>
      <border>
        <left style="thin">
          <color theme="0"/>
        </left>
        <right style="thin">
          <color theme="0"/>
        </right>
        <top style="thin">
          <color theme="0"/>
        </top>
        <bottom style="thin">
          <color theme="0"/>
        </bottom>
      </border>
    </dxf>
    <dxf>
      <fill>
        <patternFill>
          <bgColor rgb="FFFF0000"/>
        </patternFill>
      </fill>
      <border>
        <left style="thin">
          <color theme="0"/>
        </left>
        <right style="thin">
          <color theme="0"/>
        </right>
        <top style="thin">
          <color theme="0"/>
        </top>
        <bottom style="thin">
          <color theme="0"/>
        </bottom>
      </border>
    </dxf>
    <dxf>
      <fill>
        <patternFill>
          <bgColor rgb="FFFF0000"/>
        </patternFill>
      </fill>
      <border>
        <left style="thin">
          <color theme="0"/>
        </left>
        <right style="thin">
          <color theme="0"/>
        </right>
        <top style="thin">
          <color theme="0"/>
        </top>
        <bottom style="thin">
          <color theme="0"/>
        </bottom>
      </border>
    </dxf>
    <dxf>
      <fill>
        <patternFill>
          <bgColor rgb="FFFF0000"/>
        </patternFill>
      </fill>
    </dxf>
    <dxf>
      <font>
        <color rgb="FFFFFF00"/>
      </font>
      <fill>
        <patternFill>
          <bgColor rgb="FFFF0000"/>
        </patternFill>
      </fill>
      <border>
        <left style="thin">
          <color theme="0"/>
        </left>
        <right style="thin">
          <color theme="0"/>
        </right>
        <top style="thin">
          <color theme="0"/>
        </top>
        <bottom style="thin">
          <color theme="0"/>
        </bottom>
      </border>
    </dxf>
    <dxf>
      <font>
        <color rgb="FFFFFF00"/>
      </font>
      <fill>
        <patternFill>
          <bgColor rgb="FFFF0000"/>
        </patternFill>
      </fill>
      <border>
        <left style="thin">
          <color theme="0"/>
        </left>
        <right style="thin">
          <color theme="0"/>
        </right>
        <top style="thin">
          <color theme="0"/>
        </top>
        <bottom style="thin">
          <color theme="0"/>
        </bottom>
      </border>
    </dxf>
    <dxf>
      <font>
        <color rgb="FFFFFF00"/>
      </font>
      <fill>
        <patternFill>
          <bgColor rgb="FFFF0000"/>
        </patternFill>
      </fill>
      <border>
        <left style="thin">
          <color theme="0"/>
        </left>
        <right style="thin">
          <color theme="0"/>
        </right>
        <top style="thin">
          <color theme="0"/>
        </top>
        <bottom style="thin">
          <color theme="0"/>
        </bottom>
      </border>
    </dxf>
    <dxf>
      <font>
        <color rgb="FFFFFF00"/>
      </font>
      <fill>
        <patternFill>
          <bgColor rgb="FFFF0000"/>
        </patternFill>
      </fill>
      <border>
        <left style="thin">
          <color theme="0"/>
        </left>
        <right style="thin">
          <color theme="0"/>
        </right>
        <top style="thin">
          <color theme="0"/>
        </top>
        <bottom style="thin">
          <color theme="0"/>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alcChain" Target="calcChain.xml"/>
  <Relationship Id="rId13" Type="http://schemas.microsoft.com/office/2006/relationships/vbaProject" Target="vbaProject.bin"/>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Relationships xmlns="http://schemas.openxmlformats.org/package/2006/relationships">
  <Relationship Id="rId1" Type="http://schemas.openxmlformats.org/officeDocument/2006/relationships/externalLinkPath" TargetMode="External" Target="file:///C:/Users/bep/AppData/Local/Temp/notes1ABA62/Regulatory%20Solvency%20Assessment%20-%2017.01.13%20-%20LTB.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file:///C:/Users/clp/AppData/Local/Temp/notes256C9A/Regulatory%20Solvency%20Assessment%20-%2017.06.13.xls"/>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ory Note"/>
      <sheetName val="Validation Summary"/>
      <sheetName val="Change Log"/>
      <sheetName val="Undertaking Information"/>
      <sheetName val="Summary GB"/>
      <sheetName val="Summary LTB"/>
      <sheetName val="Balance Sheet LTB"/>
      <sheetName val="Balance Sheet GB"/>
      <sheetName val="Market Risk LTB"/>
      <sheetName val="Market Risk GB"/>
      <sheetName val="Default Risk GB"/>
      <sheetName val="Default Risk LTB"/>
      <sheetName val="Premium Risk"/>
      <sheetName val="Reserve Risk"/>
      <sheetName val="Under'g Risk LTB"/>
      <sheetName val="DataSet"/>
      <sheetName val="Factors"/>
      <sheetName val="Calibration GB"/>
      <sheetName val="Calibration LT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ory Note GB"/>
      <sheetName val="Explanatory Note LTB"/>
      <sheetName val="Change Log GB"/>
      <sheetName val="Validation Summary GB"/>
      <sheetName val="Change Log LTB"/>
      <sheetName val="Undertaking Information"/>
      <sheetName val="Summary GB"/>
      <sheetName val="Summary LTB"/>
      <sheetName val="Balance Sheet LTB"/>
      <sheetName val="Balance Sheet GB"/>
      <sheetName val="Market Risk LTB"/>
      <sheetName val="Market Risk GB"/>
      <sheetName val="Default Risk GB"/>
      <sheetName val="Default Risk LTB"/>
      <sheetName val="Premium Risk"/>
      <sheetName val="Reserve Risk"/>
      <sheetName val="Under'g Risk LTB"/>
      <sheetName val="Factors"/>
      <sheetName val="Calibration"/>
      <sheetName val="Calibration LTB"/>
    </sheetNames>
    <sheetDataSet>
      <sheetData sheetId="0" refreshError="1"/>
      <sheetData sheetId="1" refreshError="1"/>
      <sheetData sheetId="2" refreshError="1"/>
      <sheetData sheetId="3" refreshError="1"/>
      <sheetData sheetId="4" refreshError="1"/>
      <sheetData sheetId="5">
        <row r="11">
          <cell r="D11" t="str">
            <v>GBP</v>
          </cell>
        </row>
        <row r="17">
          <cell r="D17" t="str">
            <v>Life Insurance PCC Limited</v>
          </cell>
        </row>
        <row r="21">
          <cell r="D21" t="str">
            <v>Core</v>
          </cell>
        </row>
      </sheetData>
      <sheetData sheetId="6" refreshError="1"/>
      <sheetData sheetId="7" refreshError="1"/>
      <sheetData sheetId="8" refreshError="1"/>
      <sheetData sheetId="9"/>
      <sheetData sheetId="10" refreshError="1"/>
      <sheetData sheetId="11"/>
      <sheetData sheetId="12"/>
      <sheetData sheetId="13" refreshError="1"/>
      <sheetData sheetId="14"/>
      <sheetData sheetId="15"/>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H14"/>
  <sheetViews>
    <sheetView workbookViewId="0">
      <selection activeCell="M2" sqref="M2"/>
    </sheetView>
  </sheetViews>
  <sheetFormatPr defaultColWidth="9.109375" defaultRowHeight="14.4" x14ac:dyDescent="0.3"/>
  <cols>
    <col min="1" max="1" width="9.109375" style="125"/>
    <col min="2" max="2" width="21.44140625" style="125" customWidth="1"/>
    <col min="3" max="3" width="14.109375" style="125" customWidth="1"/>
    <col min="4" max="6" width="9.109375" style="125"/>
    <col min="7" max="7" width="0" style="125" hidden="1" customWidth="1"/>
    <col min="8" max="8" width="64.5546875" style="125" hidden="1" customWidth="1"/>
    <col min="9" max="16384" width="9.109375" style="125"/>
  </cols>
  <sheetData>
    <row r="1" spans="2:8" x14ac:dyDescent="0.3">
      <c r="B1" s="121" t="s">
        <v>233</v>
      </c>
      <c r="C1" s="122" t="s">
        <v>245</v>
      </c>
      <c r="D1" s="123" t="s">
        <v>177</v>
      </c>
      <c r="E1" s="124"/>
      <c r="G1" s="126" t="s">
        <v>252</v>
      </c>
      <c r="H1" s="126" t="s">
        <v>253</v>
      </c>
    </row>
    <row r="2" spans="2:8" x14ac:dyDescent="0.3">
      <c r="B2" s="127" t="s">
        <v>234</v>
      </c>
      <c r="C2" s="128" t="s">
        <v>250</v>
      </c>
      <c r="D2" s="129" t="s">
        <v>235</v>
      </c>
      <c r="E2" s="130"/>
      <c r="G2" s="125" t="s">
        <v>250</v>
      </c>
      <c r="H2" s="125" t="s">
        <v>254</v>
      </c>
    </row>
    <row r="3" spans="2:8" x14ac:dyDescent="0.3">
      <c r="B3" s="127"/>
      <c r="C3" s="128"/>
      <c r="D3" s="129"/>
      <c r="E3" s="130"/>
      <c r="H3" s="125" t="s">
        <v>255</v>
      </c>
    </row>
    <row r="4" spans="2:8" x14ac:dyDescent="0.3">
      <c r="B4" s="127" t="s">
        <v>236</v>
      </c>
      <c r="C4" s="131">
        <f>Summary!D7</f>
        <v>0</v>
      </c>
      <c r="D4" s="129"/>
      <c r="E4" s="130"/>
      <c r="H4" s="125" t="s">
        <v>256</v>
      </c>
    </row>
    <row r="5" spans="2:8" x14ac:dyDescent="0.3">
      <c r="B5" s="127" t="s">
        <v>237</v>
      </c>
      <c r="C5" s="128">
        <f>Summary!D17</f>
        <v>0</v>
      </c>
      <c r="D5" s="129"/>
      <c r="E5" s="130"/>
    </row>
    <row r="6" spans="2:8" x14ac:dyDescent="0.3">
      <c r="B6" s="132" t="s">
        <v>238</v>
      </c>
      <c r="C6" s="133" t="s">
        <v>246</v>
      </c>
      <c r="D6" s="129" t="s">
        <v>239</v>
      </c>
      <c r="E6" s="130"/>
    </row>
    <row r="7" spans="2:8" x14ac:dyDescent="0.3">
      <c r="B7" s="132"/>
      <c r="C7" s="133"/>
      <c r="D7" s="129"/>
      <c r="E7" s="130"/>
    </row>
    <row r="8" spans="2:8" x14ac:dyDescent="0.3">
      <c r="B8" s="127" t="s">
        <v>240</v>
      </c>
      <c r="C8" s="134">
        <f>Summary!D9</f>
        <v>0</v>
      </c>
      <c r="D8" s="135" t="s">
        <v>241</v>
      </c>
      <c r="E8" s="130"/>
    </row>
    <row r="9" spans="2:8" x14ac:dyDescent="0.3">
      <c r="B9" s="132"/>
      <c r="C9" s="128"/>
      <c r="D9" s="129"/>
      <c r="E9" s="130"/>
    </row>
    <row r="10" spans="2:8" x14ac:dyDescent="0.3">
      <c r="B10" s="127" t="s">
        <v>242</v>
      </c>
      <c r="C10" s="128" t="str">
        <f>IF(Validation!C11="OK","T","F")</f>
        <v>F</v>
      </c>
      <c r="D10" s="129" t="s">
        <v>243</v>
      </c>
      <c r="E10" s="130"/>
    </row>
    <row r="11" spans="2:8" x14ac:dyDescent="0.3">
      <c r="B11" s="127"/>
      <c r="C11" s="128"/>
      <c r="D11" s="129"/>
      <c r="E11" s="130"/>
    </row>
    <row r="12" spans="2:8" x14ac:dyDescent="0.3">
      <c r="B12" s="127"/>
      <c r="C12" s="128"/>
      <c r="D12" s="129"/>
      <c r="E12" s="130"/>
    </row>
    <row r="13" spans="2:8" x14ac:dyDescent="0.3">
      <c r="B13" s="127" t="s">
        <v>244</v>
      </c>
      <c r="C13" s="128" t="s">
        <v>251</v>
      </c>
      <c r="D13" s="129" t="s">
        <v>243</v>
      </c>
      <c r="E13" s="130"/>
    </row>
    <row r="14" spans="2:8" x14ac:dyDescent="0.3">
      <c r="B14" s="136"/>
      <c r="C14" s="137"/>
      <c r="D14" s="137"/>
      <c r="E14" s="138"/>
    </row>
  </sheetData>
  <sheetProtection password="DBDF" sheet="1" objects="1" scenarios="1"/>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28"/>
  <sheetViews>
    <sheetView workbookViewId="0">
      <selection activeCell="O35" sqref="O34:O35"/>
    </sheetView>
  </sheetViews>
  <sheetFormatPr defaultColWidth="9.109375" defaultRowHeight="14.4" x14ac:dyDescent="0.3"/>
  <cols>
    <col min="1" max="1" width="2.33203125" style="80" customWidth="1"/>
    <col min="2" max="2" width="3.44140625" style="80" customWidth="1"/>
    <col min="3" max="3" width="9" style="80" customWidth="1"/>
    <col min="4" max="4" width="2.33203125" style="80" customWidth="1"/>
    <col min="5" max="5" width="26.109375" style="80" customWidth="1"/>
    <col min="6" max="6" width="2.33203125" style="80" customWidth="1"/>
    <col min="7" max="7" width="13.6640625" style="80" customWidth="1"/>
    <col min="8" max="9" width="13.33203125" style="80" customWidth="1"/>
    <col min="10" max="10" width="22.109375" style="80" customWidth="1"/>
    <col min="11" max="11" width="10.33203125" style="80" customWidth="1"/>
    <col min="12" max="12" width="17.88671875" style="80" hidden="1" customWidth="1"/>
    <col min="13" max="16384" width="9.109375" style="80"/>
  </cols>
  <sheetData>
    <row r="1" spans="1:12" ht="15.6" x14ac:dyDescent="0.3">
      <c r="A1" s="77" t="s">
        <v>187</v>
      </c>
      <c r="B1" s="78"/>
      <c r="C1" s="78"/>
      <c r="D1" s="78"/>
      <c r="E1" s="78"/>
      <c r="F1" s="78"/>
      <c r="G1" s="78"/>
      <c r="H1" s="78"/>
      <c r="I1" s="78"/>
      <c r="J1" s="79">
        <f>Summary!D11</f>
        <v>0</v>
      </c>
    </row>
    <row r="2" spans="1:12" ht="15.6" x14ac:dyDescent="0.3">
      <c r="A2" s="21">
        <f>Summary!D7</f>
        <v>0</v>
      </c>
      <c r="B2" s="81"/>
      <c r="C2" s="81"/>
      <c r="D2" s="81"/>
      <c r="E2" s="81"/>
      <c r="F2" s="81"/>
      <c r="G2" s="81"/>
      <c r="H2" s="81"/>
      <c r="I2" s="81"/>
      <c r="J2" s="82">
        <f>Summary!D9</f>
        <v>0</v>
      </c>
    </row>
    <row r="3" spans="1:12" x14ac:dyDescent="0.3">
      <c r="A3" s="83"/>
      <c r="B3" s="84"/>
      <c r="C3" s="84"/>
      <c r="D3" s="84"/>
      <c r="E3" s="84"/>
      <c r="F3" s="84"/>
      <c r="G3" s="84"/>
      <c r="H3" s="84"/>
      <c r="I3" s="84"/>
      <c r="J3" s="85"/>
    </row>
    <row r="4" spans="1:12" s="90" customFormat="1" ht="13.2" x14ac:dyDescent="0.25">
      <c r="A4" s="87"/>
      <c r="B4" s="88"/>
      <c r="C4" s="88"/>
      <c r="D4" s="88"/>
      <c r="E4" s="88"/>
      <c r="F4" s="88"/>
      <c r="G4" s="88"/>
      <c r="H4" s="88"/>
      <c r="I4" s="88"/>
      <c r="J4" s="89"/>
    </row>
    <row r="5" spans="1:12" s="90" customFormat="1" ht="13.2" x14ac:dyDescent="0.25">
      <c r="A5" s="87"/>
      <c r="B5" s="59" t="s">
        <v>188</v>
      </c>
      <c r="C5" s="59"/>
      <c r="D5" s="59"/>
      <c r="E5" s="88"/>
      <c r="F5" s="88"/>
      <c r="G5" s="88"/>
      <c r="H5" s="88"/>
      <c r="I5" s="88"/>
      <c r="J5" s="89"/>
    </row>
    <row r="6" spans="1:12" s="90" customFormat="1" ht="13.2" x14ac:dyDescent="0.25">
      <c r="A6" s="87"/>
      <c r="B6" s="88"/>
      <c r="C6" s="88"/>
      <c r="D6" s="88"/>
      <c r="E6" s="88"/>
      <c r="F6" s="88"/>
      <c r="G6" s="88"/>
      <c r="H6" s="88"/>
      <c r="I6" s="88"/>
      <c r="J6" s="89"/>
    </row>
    <row r="7" spans="1:12" s="90" customFormat="1" ht="13.2" x14ac:dyDescent="0.25">
      <c r="A7" s="87"/>
      <c r="B7" s="139" t="s">
        <v>191</v>
      </c>
      <c r="C7" s="139"/>
      <c r="D7" s="139"/>
      <c r="E7" s="140"/>
      <c r="F7" s="140"/>
      <c r="G7" s="140"/>
      <c r="H7" s="140"/>
      <c r="I7" s="140"/>
      <c r="J7" s="141"/>
    </row>
    <row r="8" spans="1:12" s="90" customFormat="1" ht="6.9" customHeight="1" x14ac:dyDescent="0.25">
      <c r="A8" s="87"/>
      <c r="B8" s="88"/>
      <c r="C8" s="88"/>
      <c r="D8" s="88"/>
      <c r="E8" s="88"/>
      <c r="F8" s="88"/>
      <c r="G8" s="88"/>
      <c r="H8" s="88"/>
      <c r="I8" s="88"/>
      <c r="J8" s="89"/>
    </row>
    <row r="9" spans="1:12" s="90" customFormat="1" ht="12.75" customHeight="1" x14ac:dyDescent="0.25">
      <c r="A9" s="87"/>
      <c r="B9" s="139" t="s">
        <v>247</v>
      </c>
      <c r="C9" s="139"/>
      <c r="D9" s="139"/>
      <c r="E9" s="139"/>
      <c r="F9" s="139"/>
      <c r="G9" s="139"/>
      <c r="H9" s="139"/>
      <c r="I9" s="139"/>
      <c r="J9" s="142"/>
    </row>
    <row r="10" spans="1:12" s="90" customFormat="1" ht="13.2" x14ac:dyDescent="0.25">
      <c r="A10" s="87"/>
      <c r="B10" s="88"/>
      <c r="C10" s="88"/>
      <c r="D10" s="88"/>
      <c r="E10" s="88"/>
      <c r="F10" s="88"/>
      <c r="G10" s="88"/>
      <c r="H10" s="88"/>
      <c r="I10" s="88"/>
      <c r="J10" s="89"/>
    </row>
    <row r="11" spans="1:12" s="90" customFormat="1" ht="13.2" x14ac:dyDescent="0.25">
      <c r="A11" s="87"/>
      <c r="B11" s="88"/>
      <c r="C11" s="73" t="str">
        <f>IF(L11&gt;0,"ERROR","OK")</f>
        <v>ERROR</v>
      </c>
      <c r="D11" s="88"/>
      <c r="E11" s="59" t="str">
        <f>IF(C11="ERROR",L11&amp;" VALIDATION CHECKS TO REVIEW","ALL VALIDATION CHECKS READ OK")</f>
        <v>6 VALIDATION CHECKS TO REVIEW</v>
      </c>
      <c r="F11" s="88"/>
      <c r="G11" s="88"/>
      <c r="H11" s="88"/>
      <c r="I11" s="88"/>
      <c r="J11" s="89"/>
      <c r="L11" s="90">
        <f>SUM(L15:L27)</f>
        <v>6</v>
      </c>
    </row>
    <row r="12" spans="1:12" s="90" customFormat="1" ht="13.2" x14ac:dyDescent="0.25">
      <c r="A12" s="87"/>
      <c r="B12" s="88"/>
      <c r="C12" s="88"/>
      <c r="D12" s="88"/>
      <c r="E12" s="88"/>
      <c r="F12" s="88"/>
      <c r="G12" s="88"/>
      <c r="H12" s="88"/>
      <c r="I12" s="88"/>
      <c r="J12" s="89"/>
    </row>
    <row r="13" spans="1:12" s="90" customFormat="1" ht="13.2" x14ac:dyDescent="0.25">
      <c r="A13" s="87"/>
      <c r="B13" s="59" t="s">
        <v>195</v>
      </c>
      <c r="C13" s="59"/>
      <c r="D13" s="59"/>
      <c r="E13" s="91"/>
      <c r="F13" s="91"/>
      <c r="G13" s="91"/>
      <c r="H13" s="91"/>
      <c r="I13" s="91"/>
      <c r="J13" s="92"/>
    </row>
    <row r="14" spans="1:12" s="90" customFormat="1" ht="6.9" customHeight="1" x14ac:dyDescent="0.25">
      <c r="A14" s="87"/>
      <c r="B14" s="88"/>
      <c r="C14" s="88"/>
      <c r="D14" s="88"/>
      <c r="E14" s="88"/>
      <c r="F14" s="88"/>
      <c r="G14" s="88"/>
      <c r="H14" s="88"/>
      <c r="I14" s="88"/>
      <c r="J14" s="89"/>
    </row>
    <row r="15" spans="1:12" s="90" customFormat="1" ht="13.2" x14ac:dyDescent="0.25">
      <c r="A15" s="87"/>
      <c r="B15" s="88"/>
      <c r="C15" s="73" t="str">
        <f>Summary!G7</f>
        <v>ERROR</v>
      </c>
      <c r="D15" s="88"/>
      <c r="E15" s="86" t="s">
        <v>192</v>
      </c>
      <c r="F15" s="88"/>
      <c r="G15" s="88"/>
      <c r="H15" s="88"/>
      <c r="I15" s="88"/>
      <c r="J15" s="89"/>
      <c r="L15" s="90">
        <f t="shared" ref="L15:L20" si="0">IF(C15="ERROR",1,0)</f>
        <v>1</v>
      </c>
    </row>
    <row r="16" spans="1:12" s="90" customFormat="1" ht="13.2" x14ac:dyDescent="0.25">
      <c r="A16" s="87"/>
      <c r="B16" s="88"/>
      <c r="C16" s="73" t="str">
        <f>Summary!G9</f>
        <v>ERROR</v>
      </c>
      <c r="D16" s="88"/>
      <c r="E16" s="86" t="s">
        <v>189</v>
      </c>
      <c r="F16" s="88"/>
      <c r="G16" s="88"/>
      <c r="H16" s="88"/>
      <c r="I16" s="88"/>
      <c r="J16" s="89"/>
      <c r="L16" s="90">
        <f t="shared" si="0"/>
        <v>1</v>
      </c>
    </row>
    <row r="17" spans="1:12" s="90" customFormat="1" ht="13.2" x14ac:dyDescent="0.25">
      <c r="A17" s="87"/>
      <c r="B17" s="88"/>
      <c r="C17" s="73" t="str">
        <f>Summary!G11</f>
        <v>ERROR</v>
      </c>
      <c r="D17" s="88"/>
      <c r="E17" s="86" t="s">
        <v>193</v>
      </c>
      <c r="F17" s="88"/>
      <c r="G17" s="88"/>
      <c r="H17" s="88"/>
      <c r="I17" s="88"/>
      <c r="J17" s="89"/>
      <c r="L17" s="90">
        <f t="shared" si="0"/>
        <v>1</v>
      </c>
    </row>
    <row r="18" spans="1:12" s="90" customFormat="1" ht="13.2" x14ac:dyDescent="0.25">
      <c r="A18" s="87"/>
      <c r="B18" s="88"/>
      <c r="C18" s="73" t="str">
        <f>Summary!G13</f>
        <v>ERROR</v>
      </c>
      <c r="D18" s="88"/>
      <c r="E18" s="86" t="s">
        <v>190</v>
      </c>
      <c r="F18" s="88"/>
      <c r="G18" s="88"/>
      <c r="H18" s="88"/>
      <c r="I18" s="88"/>
      <c r="J18" s="89"/>
      <c r="K18" s="28"/>
      <c r="L18" s="90">
        <f t="shared" si="0"/>
        <v>1</v>
      </c>
    </row>
    <row r="19" spans="1:12" s="90" customFormat="1" ht="13.2" x14ac:dyDescent="0.25">
      <c r="A19" s="87"/>
      <c r="B19" s="88"/>
      <c r="C19" s="73" t="str">
        <f>Summary!G15</f>
        <v>ERROR</v>
      </c>
      <c r="D19" s="88"/>
      <c r="E19" s="86" t="s">
        <v>194</v>
      </c>
      <c r="F19" s="88"/>
      <c r="G19" s="88"/>
      <c r="H19" s="88"/>
      <c r="I19" s="88"/>
      <c r="J19" s="89"/>
      <c r="K19" s="28"/>
      <c r="L19" s="90">
        <f t="shared" si="0"/>
        <v>1</v>
      </c>
    </row>
    <row r="20" spans="1:12" s="90" customFormat="1" ht="13.2" x14ac:dyDescent="0.25">
      <c r="A20" s="87"/>
      <c r="B20" s="88"/>
      <c r="C20" s="73" t="str">
        <f>Summary!G17</f>
        <v>ERROR</v>
      </c>
      <c r="D20" s="88"/>
      <c r="E20" s="88" t="s">
        <v>249</v>
      </c>
      <c r="F20" s="88"/>
      <c r="G20" s="88"/>
      <c r="H20" s="88"/>
      <c r="I20" s="88"/>
      <c r="J20" s="89"/>
      <c r="L20" s="90">
        <f t="shared" si="0"/>
        <v>1</v>
      </c>
    </row>
    <row r="21" spans="1:12" s="90" customFormat="1" ht="24.75" customHeight="1" x14ac:dyDescent="0.25">
      <c r="A21" s="87"/>
      <c r="B21" s="59" t="s">
        <v>196</v>
      </c>
      <c r="C21" s="59"/>
      <c r="D21" s="59"/>
      <c r="E21" s="88"/>
      <c r="F21" s="88"/>
      <c r="G21" s="88"/>
      <c r="H21" s="88"/>
      <c r="I21" s="88"/>
      <c r="J21" s="89"/>
    </row>
    <row r="22" spans="1:12" s="90" customFormat="1" ht="6.9" customHeight="1" x14ac:dyDescent="0.25">
      <c r="A22" s="87"/>
      <c r="B22" s="88"/>
      <c r="C22" s="88"/>
      <c r="D22" s="88"/>
      <c r="E22" s="88"/>
      <c r="F22" s="88"/>
      <c r="G22" s="88"/>
      <c r="H22" s="88"/>
      <c r="I22" s="88"/>
      <c r="J22" s="89"/>
    </row>
    <row r="23" spans="1:12" s="90" customFormat="1" ht="13.2" x14ac:dyDescent="0.25">
      <c r="A23" s="87"/>
      <c r="B23" s="88"/>
      <c r="C23" s="73" t="str">
        <f>IF(MCR!Z9="ERROR","ERROR","OK")</f>
        <v>OK</v>
      </c>
      <c r="D23" s="88"/>
      <c r="E23" s="140" t="s">
        <v>197</v>
      </c>
      <c r="F23" s="140"/>
      <c r="G23" s="140"/>
      <c r="H23" s="140"/>
      <c r="I23" s="140"/>
      <c r="J23" s="141"/>
      <c r="L23" s="90">
        <f>IF(C23="ERROR",1,0)</f>
        <v>0</v>
      </c>
    </row>
    <row r="24" spans="1:12" s="90" customFormat="1" ht="15" customHeight="1" x14ac:dyDescent="0.25">
      <c r="A24" s="87"/>
      <c r="B24" s="88"/>
      <c r="C24" s="73" t="str">
        <f>IF(MCR!AD9="ERROR","ERROR","OK")</f>
        <v>OK</v>
      </c>
      <c r="D24" s="88"/>
      <c r="E24" s="86" t="s">
        <v>198</v>
      </c>
      <c r="F24" s="91"/>
      <c r="G24" s="91"/>
      <c r="H24" s="91"/>
      <c r="I24" s="91"/>
      <c r="J24" s="92"/>
      <c r="L24" s="90">
        <f>IF(C24="ERROR",1,0)</f>
        <v>0</v>
      </c>
    </row>
    <row r="25" spans="1:12" s="90" customFormat="1" ht="13.2" x14ac:dyDescent="0.25">
      <c r="A25" s="87"/>
      <c r="B25" s="88"/>
      <c r="C25" s="73" t="str">
        <f>IF(COUNTIF(MCR!AG21:AG234,"ERROR")&gt;0,"ERROR","OK")</f>
        <v>OK</v>
      </c>
      <c r="D25" s="88"/>
      <c r="E25" s="86" t="s">
        <v>199</v>
      </c>
      <c r="F25" s="91"/>
      <c r="G25" s="91"/>
      <c r="H25" s="91"/>
      <c r="I25" s="91"/>
      <c r="J25" s="92"/>
      <c r="L25" s="90">
        <f>IF(C25="ERROR",1,0)</f>
        <v>0</v>
      </c>
    </row>
    <row r="26" spans="1:12" s="90" customFormat="1" ht="13.2" x14ac:dyDescent="0.25">
      <c r="A26" s="87"/>
      <c r="B26" s="88"/>
      <c r="C26" s="73" t="str">
        <f>IF(COUNTIF(MCR!AI21:AI234,"ERROR")&gt;0,"ERROR","OK")</f>
        <v>OK</v>
      </c>
      <c r="D26" s="88"/>
      <c r="E26" s="86" t="s">
        <v>200</v>
      </c>
      <c r="F26" s="91"/>
      <c r="G26" s="91"/>
      <c r="H26" s="91"/>
      <c r="I26" s="91"/>
      <c r="J26" s="92"/>
      <c r="L26" s="90">
        <f>IF(C26="ERROR",1,0)</f>
        <v>0</v>
      </c>
    </row>
    <row r="27" spans="1:12" s="90" customFormat="1" ht="13.2" x14ac:dyDescent="0.25">
      <c r="A27" s="87"/>
      <c r="B27" s="88"/>
      <c r="C27" s="88"/>
      <c r="D27" s="88"/>
      <c r="E27" s="91"/>
      <c r="F27" s="91"/>
      <c r="G27" s="91"/>
      <c r="H27" s="91"/>
      <c r="I27" s="91"/>
      <c r="J27" s="92"/>
    </row>
    <row r="28" spans="1:12" s="90" customFormat="1" ht="6.9" customHeight="1" x14ac:dyDescent="0.25">
      <c r="A28" s="93"/>
      <c r="B28" s="94"/>
      <c r="C28" s="94"/>
      <c r="D28" s="94"/>
      <c r="E28" s="94"/>
      <c r="F28" s="94"/>
      <c r="G28" s="94"/>
      <c r="H28" s="94"/>
      <c r="I28" s="94"/>
      <c r="J28" s="95"/>
    </row>
  </sheetData>
  <sheetProtection password="DBDF" sheet="1"/>
  <mergeCells count="3">
    <mergeCell ref="B7:J7"/>
    <mergeCell ref="B9:J9"/>
    <mergeCell ref="E23:J23"/>
  </mergeCells>
  <conditionalFormatting sqref="C11">
    <cfRule type="expression" dxfId="37" priority="24" stopIfTrue="1">
      <formula>C11="ERROR"</formula>
    </cfRule>
  </conditionalFormatting>
  <conditionalFormatting sqref="C15:C20">
    <cfRule type="expression" dxfId="36" priority="23" stopIfTrue="1">
      <formula>C15="ERROR"</formula>
    </cfRule>
  </conditionalFormatting>
  <conditionalFormatting sqref="C23">
    <cfRule type="expression" dxfId="35" priority="22" stopIfTrue="1">
      <formula>C23="ERROR"</formula>
    </cfRule>
  </conditionalFormatting>
  <conditionalFormatting sqref="C24">
    <cfRule type="expression" dxfId="34" priority="3" stopIfTrue="1">
      <formula>C24="ERROR"</formula>
    </cfRule>
  </conditionalFormatting>
  <conditionalFormatting sqref="C26">
    <cfRule type="expression" dxfId="33" priority="2" stopIfTrue="1">
      <formula>C26="ERROR"</formula>
    </cfRule>
  </conditionalFormatting>
  <conditionalFormatting sqref="C25">
    <cfRule type="expression" dxfId="32" priority="1" stopIfTrue="1">
      <formula>C25="ERROR"</formula>
    </cfRule>
  </conditionalFormatting>
  <dataValidations count="1">
    <dataValidation allowBlank="1" showErrorMessage="1" sqref="C11 C15:C20 C23:C2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89"/>
  <sheetViews>
    <sheetView tabSelected="1" zoomScaleNormal="100" workbookViewId="0">
      <selection activeCell="D7" sqref="D7"/>
    </sheetView>
  </sheetViews>
  <sheetFormatPr defaultColWidth="9.109375" defaultRowHeight="13.2" x14ac:dyDescent="0.25"/>
  <cols>
    <col min="1" max="1" width="2.33203125" style="2" customWidth="1"/>
    <col min="2" max="2" width="74" style="2" customWidth="1"/>
    <col min="3" max="3" width="2.33203125" style="2" customWidth="1"/>
    <col min="4" max="4" width="22.5546875" style="2" customWidth="1"/>
    <col min="5" max="6" width="2.33203125" style="2" customWidth="1"/>
    <col min="7" max="7" width="14.5546875" style="2" customWidth="1"/>
    <col min="8" max="8" width="2.33203125" style="2" customWidth="1"/>
    <col min="9" max="9" width="14.5546875" style="2" customWidth="1"/>
    <col min="10" max="10" width="2.33203125" style="2" customWidth="1"/>
    <col min="11" max="11" width="14.5546875" style="2" customWidth="1"/>
    <col min="12" max="12" width="2.33203125" style="2" customWidth="1"/>
    <col min="13" max="13" width="14.5546875" style="2" customWidth="1"/>
    <col min="14" max="14" width="2.33203125" style="2" customWidth="1"/>
    <col min="15" max="15" width="14.5546875" style="2" customWidth="1"/>
    <col min="16" max="16" width="2.33203125" style="2" customWidth="1"/>
    <col min="17" max="17" width="14.5546875" style="2" customWidth="1"/>
    <col min="18" max="16384" width="9.109375" style="2"/>
  </cols>
  <sheetData>
    <row r="1" spans="1:7" s="20" customFormat="1" ht="15.75" customHeight="1" x14ac:dyDescent="0.3">
      <c r="A1" s="17" t="s">
        <v>14</v>
      </c>
      <c r="B1" s="18"/>
      <c r="C1" s="19"/>
      <c r="D1" s="18"/>
      <c r="E1" s="19"/>
    </row>
    <row r="2" spans="1:7" s="20" customFormat="1" ht="15.6" x14ac:dyDescent="0.3">
      <c r="A2" s="21">
        <f>D7</f>
        <v>0</v>
      </c>
      <c r="B2" s="22"/>
      <c r="C2" s="23"/>
      <c r="D2" s="24"/>
      <c r="E2" s="23"/>
    </row>
    <row r="3" spans="1:7" s="28" customFormat="1" ht="6.9" customHeight="1" x14ac:dyDescent="0.25">
      <c r="A3" s="25"/>
      <c r="B3" s="26"/>
      <c r="C3" s="27"/>
      <c r="D3" s="27"/>
    </row>
    <row r="4" spans="1:7" s="28" customFormat="1" x14ac:dyDescent="0.25">
      <c r="A4" s="25"/>
      <c r="B4" s="26"/>
      <c r="C4" s="27"/>
      <c r="D4" s="27"/>
    </row>
    <row r="5" spans="1:7" s="28" customFormat="1" x14ac:dyDescent="0.25">
      <c r="A5" s="25"/>
      <c r="B5" s="46" t="s">
        <v>15</v>
      </c>
      <c r="C5" s="47"/>
      <c r="D5" s="47"/>
      <c r="E5" s="114"/>
    </row>
    <row r="6" spans="1:7" s="28" customFormat="1" ht="6.9" customHeight="1" x14ac:dyDescent="0.25">
      <c r="A6" s="25"/>
      <c r="B6" s="29"/>
      <c r="C6" s="27"/>
      <c r="D6" s="27"/>
      <c r="E6" s="30"/>
    </row>
    <row r="7" spans="1:7" s="28" customFormat="1" ht="12.75" customHeight="1" x14ac:dyDescent="0.25">
      <c r="A7" s="25"/>
      <c r="B7" s="48" t="s">
        <v>16</v>
      </c>
      <c r="C7" s="27"/>
      <c r="D7" s="105"/>
      <c r="E7" s="30"/>
      <c r="G7" s="115" t="str">
        <f>IF(D7="","ERROR","OK")</f>
        <v>ERROR</v>
      </c>
    </row>
    <row r="8" spans="1:7" s="28" customFormat="1" ht="6.9" customHeight="1" x14ac:dyDescent="0.25">
      <c r="A8" s="25"/>
      <c r="B8" s="49"/>
      <c r="C8" s="31"/>
      <c r="D8" s="32"/>
      <c r="E8" s="30"/>
    </row>
    <row r="9" spans="1:7" s="28" customFormat="1" x14ac:dyDescent="0.25">
      <c r="A9" s="25"/>
      <c r="B9" s="48" t="s">
        <v>17</v>
      </c>
      <c r="C9" s="31"/>
      <c r="D9" s="106"/>
      <c r="E9" s="30"/>
      <c r="G9" s="115" t="str">
        <f>IF(D9="","ERROR","OK")</f>
        <v>ERROR</v>
      </c>
    </row>
    <row r="10" spans="1:7" s="28" customFormat="1" ht="6.9" customHeight="1" x14ac:dyDescent="0.25">
      <c r="A10" s="25"/>
      <c r="B10" s="49"/>
      <c r="C10" s="31"/>
      <c r="D10" s="32"/>
      <c r="E10" s="30"/>
    </row>
    <row r="11" spans="1:7" s="28" customFormat="1" x14ac:dyDescent="0.25">
      <c r="A11" s="25"/>
      <c r="B11" s="48" t="s">
        <v>18</v>
      </c>
      <c r="C11" s="27"/>
      <c r="D11" s="33"/>
      <c r="E11" s="30"/>
      <c r="G11" s="115" t="str">
        <f>IF(D11="","ERROR","OK")</f>
        <v>ERROR</v>
      </c>
    </row>
    <row r="12" spans="1:7" s="28" customFormat="1" ht="6.9" customHeight="1" x14ac:dyDescent="0.25">
      <c r="A12" s="25"/>
      <c r="B12" s="49"/>
      <c r="C12" s="31"/>
      <c r="D12" s="32"/>
      <c r="E12" s="30"/>
    </row>
    <row r="13" spans="1:7" s="28" customFormat="1" x14ac:dyDescent="0.25">
      <c r="A13" s="25"/>
      <c r="B13" s="48" t="s">
        <v>19</v>
      </c>
      <c r="C13" s="27"/>
      <c r="D13" s="34"/>
      <c r="E13" s="30"/>
      <c r="G13" s="115" t="str">
        <f>IF(OR(D13="",AND(D11="GBP",D13&lt;&gt;1), AND(D11&lt;&gt;"GBP",D13=1)),"ERROR","OK")</f>
        <v>ERROR</v>
      </c>
    </row>
    <row r="14" spans="1:7" s="28" customFormat="1" ht="6.9" customHeight="1" x14ac:dyDescent="0.25">
      <c r="A14" s="25"/>
      <c r="B14" s="49"/>
      <c r="C14" s="31"/>
      <c r="D14" s="32"/>
      <c r="E14" s="30"/>
    </row>
    <row r="15" spans="1:7" s="28" customFormat="1" x14ac:dyDescent="0.25">
      <c r="A15" s="25"/>
      <c r="B15" s="48" t="s">
        <v>171</v>
      </c>
      <c r="C15" s="27"/>
      <c r="D15" s="117"/>
      <c r="E15" s="30"/>
      <c r="G15" s="115" t="str">
        <f>IF(OR(D15="",AND(D13="GBP",D15&lt;&gt;1), AND(D13&lt;&gt;"GBP",D15=1)),"ERROR","OK")</f>
        <v>ERROR</v>
      </c>
    </row>
    <row r="16" spans="1:7" s="28" customFormat="1" ht="6.9" customHeight="1" x14ac:dyDescent="0.25">
      <c r="A16" s="25"/>
      <c r="B16" s="25"/>
      <c r="C16" s="31"/>
      <c r="D16" s="37"/>
      <c r="E16" s="30"/>
    </row>
    <row r="17" spans="1:9" s="28" customFormat="1" x14ac:dyDescent="0.25">
      <c r="A17" s="25"/>
      <c r="B17" s="48" t="s">
        <v>248</v>
      </c>
      <c r="C17" s="27"/>
      <c r="D17" s="118"/>
      <c r="E17" s="30"/>
      <c r="G17" s="115" t="str">
        <f>IF(D17="","ERROR","OK")</f>
        <v>ERROR</v>
      </c>
    </row>
    <row r="18" spans="1:9" x14ac:dyDescent="0.25">
      <c r="A18" s="1"/>
      <c r="B18" s="1"/>
      <c r="E18" s="5"/>
    </row>
    <row r="19" spans="1:9" x14ac:dyDescent="0.25">
      <c r="A19" s="1"/>
      <c r="B19" s="143" t="s">
        <v>6</v>
      </c>
      <c r="C19" s="12"/>
      <c r="D19" s="12" t="s">
        <v>2</v>
      </c>
      <c r="E19" s="116"/>
    </row>
    <row r="20" spans="1:9" x14ac:dyDescent="0.25">
      <c r="A20" s="1"/>
      <c r="B20" s="144"/>
      <c r="C20" s="9"/>
      <c r="D20" s="9">
        <f>$D$11</f>
        <v>0</v>
      </c>
      <c r="E20" s="10"/>
    </row>
    <row r="21" spans="1:9" ht="6.9" customHeight="1" x14ac:dyDescent="0.25">
      <c r="A21" s="1"/>
      <c r="B21" s="1"/>
      <c r="E21" s="5"/>
    </row>
    <row r="22" spans="1:9" x14ac:dyDescent="0.25">
      <c r="A22" s="1"/>
      <c r="B22" s="57" t="s">
        <v>201</v>
      </c>
      <c r="E22" s="5"/>
      <c r="I22" s="101"/>
    </row>
    <row r="23" spans="1:9" ht="6.9" customHeight="1" x14ac:dyDescent="0.25">
      <c r="A23" s="1"/>
      <c r="B23" s="1"/>
      <c r="E23" s="5"/>
      <c r="I23" s="101"/>
    </row>
    <row r="24" spans="1:9" x14ac:dyDescent="0.25">
      <c r="A24" s="1"/>
      <c r="B24" s="13" t="s">
        <v>7</v>
      </c>
      <c r="D24" s="4">
        <f>SUM(MCR!$L$17:$L$238)</f>
        <v>0</v>
      </c>
      <c r="E24" s="5"/>
      <c r="I24" s="101"/>
    </row>
    <row r="25" spans="1:9" ht="6.9" customHeight="1" x14ac:dyDescent="0.25">
      <c r="A25" s="1"/>
      <c r="B25" s="13"/>
      <c r="E25" s="5"/>
      <c r="I25" s="101"/>
    </row>
    <row r="26" spans="1:9" x14ac:dyDescent="0.25">
      <c r="A26" s="1"/>
      <c r="B26" s="13" t="s">
        <v>210</v>
      </c>
      <c r="D26" s="4">
        <f>SUM(MCR!$AB$17:$AB$238)</f>
        <v>0</v>
      </c>
      <c r="E26" s="5"/>
      <c r="I26" s="101"/>
    </row>
    <row r="27" spans="1:9" ht="6.9" customHeight="1" x14ac:dyDescent="0.25">
      <c r="A27" s="1"/>
      <c r="B27" s="13"/>
      <c r="E27" s="5"/>
      <c r="I27" s="101"/>
    </row>
    <row r="28" spans="1:9" x14ac:dyDescent="0.25">
      <c r="A28" s="1"/>
      <c r="B28" s="15" t="s">
        <v>5</v>
      </c>
      <c r="D28" s="76">
        <f>MAX(D24-D26,0)</f>
        <v>0</v>
      </c>
      <c r="E28" s="5"/>
      <c r="I28" s="101"/>
    </row>
    <row r="29" spans="1:9" ht="6.9" customHeight="1" x14ac:dyDescent="0.25">
      <c r="A29" s="1"/>
      <c r="B29" s="13"/>
      <c r="E29" s="5"/>
      <c r="I29" s="101"/>
    </row>
    <row r="30" spans="1:9" x14ac:dyDescent="0.25">
      <c r="A30" s="1"/>
      <c r="B30" s="13" t="s">
        <v>225</v>
      </c>
      <c r="D30" s="4">
        <f>SUM(MCR!$X$17:$X$238)</f>
        <v>0</v>
      </c>
      <c r="E30" s="5"/>
      <c r="I30" s="101"/>
    </row>
    <row r="31" spans="1:9" ht="6.9" customHeight="1" x14ac:dyDescent="0.25">
      <c r="A31" s="1"/>
      <c r="B31" s="6"/>
      <c r="C31" s="7"/>
      <c r="D31" s="7"/>
      <c r="E31" s="8"/>
      <c r="I31" s="101"/>
    </row>
    <row r="32" spans="1:9" ht="6.9" customHeight="1" x14ac:dyDescent="0.25">
      <c r="A32" s="1"/>
      <c r="B32" s="1"/>
      <c r="E32" s="5"/>
      <c r="I32" s="101"/>
    </row>
    <row r="33" spans="1:13" x14ac:dyDescent="0.25">
      <c r="A33" s="1"/>
      <c r="B33" s="57" t="s">
        <v>8</v>
      </c>
      <c r="E33" s="5"/>
      <c r="I33" s="101"/>
    </row>
    <row r="34" spans="1:13" ht="6.9" customHeight="1" x14ac:dyDescent="0.25">
      <c r="A34" s="1"/>
      <c r="B34" s="1"/>
      <c r="E34" s="5"/>
      <c r="I34" s="101"/>
    </row>
    <row r="35" spans="1:13" s="14" customFormat="1" x14ac:dyDescent="0.25">
      <c r="A35" s="57"/>
      <c r="B35" s="13" t="s">
        <v>7</v>
      </c>
      <c r="C35" s="2"/>
      <c r="D35" s="4">
        <f>D24</f>
        <v>0</v>
      </c>
      <c r="E35" s="16"/>
      <c r="G35" s="2"/>
      <c r="H35" s="2"/>
      <c r="I35" s="101"/>
      <c r="J35" s="2"/>
      <c r="K35" s="2"/>
      <c r="L35" s="2"/>
      <c r="M35" s="2"/>
    </row>
    <row r="36" spans="1:13" ht="6.9" customHeight="1" x14ac:dyDescent="0.25">
      <c r="A36" s="1"/>
      <c r="B36" s="1"/>
      <c r="E36" s="5"/>
      <c r="I36" s="101"/>
    </row>
    <row r="37" spans="1:13" x14ac:dyDescent="0.25">
      <c r="A37" s="1"/>
      <c r="B37" s="13" t="s">
        <v>0</v>
      </c>
      <c r="D37" s="58">
        <f>Factors!G7</f>
        <v>0</v>
      </c>
      <c r="E37" s="5"/>
      <c r="I37" s="101"/>
    </row>
    <row r="38" spans="1:13" ht="6.9" customHeight="1" x14ac:dyDescent="0.25">
      <c r="A38" s="1"/>
      <c r="B38" s="1"/>
      <c r="E38" s="5"/>
      <c r="I38" s="101"/>
    </row>
    <row r="39" spans="1:13" s="14" customFormat="1" x14ac:dyDescent="0.25">
      <c r="A39" s="57"/>
      <c r="B39" s="15" t="s">
        <v>10</v>
      </c>
      <c r="D39" s="11">
        <f>MAX(D35,D37)</f>
        <v>0</v>
      </c>
      <c r="E39" s="16"/>
      <c r="G39" s="2"/>
      <c r="H39" s="2"/>
      <c r="I39" s="101"/>
      <c r="J39" s="2"/>
      <c r="K39" s="2"/>
      <c r="L39" s="2"/>
      <c r="M39" s="2"/>
    </row>
    <row r="40" spans="1:13" ht="6.9" customHeight="1" x14ac:dyDescent="0.25">
      <c r="A40" s="1"/>
      <c r="B40" s="13"/>
      <c r="E40" s="5"/>
      <c r="I40" s="101"/>
    </row>
    <row r="41" spans="1:13" x14ac:dyDescent="0.25">
      <c r="A41" s="1"/>
      <c r="B41" s="13" t="s">
        <v>4</v>
      </c>
      <c r="D41" s="3"/>
      <c r="E41" s="5"/>
      <c r="I41" s="101"/>
    </row>
    <row r="42" spans="1:13" ht="6.9" customHeight="1" x14ac:dyDescent="0.25">
      <c r="A42" s="1"/>
      <c r="B42" s="13"/>
      <c r="E42" s="5"/>
      <c r="I42" s="101"/>
    </row>
    <row r="43" spans="1:13" s="14" customFormat="1" x14ac:dyDescent="0.25">
      <c r="A43" s="57"/>
      <c r="B43" s="15" t="s">
        <v>11</v>
      </c>
      <c r="D43" s="11">
        <f>MAX(0,D39+D41)</f>
        <v>0</v>
      </c>
      <c r="E43" s="16"/>
      <c r="G43" s="2"/>
      <c r="H43" s="2"/>
      <c r="I43" s="2"/>
      <c r="J43" s="2"/>
      <c r="K43" s="2"/>
      <c r="L43" s="2"/>
      <c r="M43" s="2"/>
    </row>
    <row r="44" spans="1:13" ht="6.9" customHeight="1" x14ac:dyDescent="0.25">
      <c r="A44" s="1"/>
      <c r="B44" s="1"/>
      <c r="E44" s="5"/>
    </row>
    <row r="45" spans="1:13" x14ac:dyDescent="0.25">
      <c r="A45" s="1"/>
      <c r="B45" s="13" t="s">
        <v>211</v>
      </c>
      <c r="D45" s="4">
        <f>D26</f>
        <v>0</v>
      </c>
      <c r="E45" s="5"/>
    </row>
    <row r="46" spans="1:13" ht="6.9" customHeight="1" x14ac:dyDescent="0.25">
      <c r="A46" s="1"/>
      <c r="B46" s="1"/>
      <c r="E46" s="5"/>
    </row>
    <row r="47" spans="1:13" x14ac:dyDescent="0.25">
      <c r="A47" s="1"/>
      <c r="B47" s="13" t="s">
        <v>227</v>
      </c>
      <c r="D47" s="4">
        <f>IF(D39=D37,MIN(D39-D45,D30),0)</f>
        <v>0</v>
      </c>
      <c r="E47" s="5"/>
    </row>
    <row r="48" spans="1:13" ht="6.9" customHeight="1" x14ac:dyDescent="0.25">
      <c r="A48" s="1"/>
      <c r="B48" s="1"/>
      <c r="E48" s="5"/>
    </row>
    <row r="49" spans="1:9" x14ac:dyDescent="0.25">
      <c r="A49" s="1"/>
      <c r="B49" s="15" t="s">
        <v>226</v>
      </c>
      <c r="C49" s="14"/>
      <c r="D49" s="11">
        <f>D45+D47</f>
        <v>0</v>
      </c>
      <c r="E49" s="5"/>
      <c r="I49" s="101"/>
    </row>
    <row r="50" spans="1:9" ht="6.9" customHeight="1" x14ac:dyDescent="0.25">
      <c r="A50" s="1"/>
      <c r="B50" s="1"/>
      <c r="E50" s="5"/>
    </row>
    <row r="51" spans="1:9" x14ac:dyDescent="0.25">
      <c r="A51" s="1"/>
      <c r="B51" s="15" t="s">
        <v>5</v>
      </c>
      <c r="D51" s="76">
        <f>MAX(0,D43-D49)</f>
        <v>0</v>
      </c>
      <c r="E51" s="5"/>
    </row>
    <row r="52" spans="1:9" ht="6.9" customHeight="1" x14ac:dyDescent="0.25">
      <c r="A52" s="1"/>
      <c r="B52" s="6"/>
      <c r="C52" s="7"/>
      <c r="D52" s="7"/>
      <c r="E52" s="8"/>
    </row>
    <row r="53" spans="1:9" x14ac:dyDescent="0.25">
      <c r="A53" s="1"/>
    </row>
    <row r="54" spans="1:9" x14ac:dyDescent="0.25">
      <c r="A54" s="1"/>
    </row>
    <row r="55" spans="1:9" x14ac:dyDescent="0.25">
      <c r="A55" s="1"/>
      <c r="B55" s="143" t="s">
        <v>232</v>
      </c>
      <c r="C55" s="12"/>
      <c r="D55" s="12" t="s">
        <v>2</v>
      </c>
      <c r="E55" s="116"/>
    </row>
    <row r="56" spans="1:9" x14ac:dyDescent="0.25">
      <c r="A56" s="1"/>
      <c r="B56" s="144"/>
      <c r="C56" s="9"/>
      <c r="D56" s="9">
        <f>$D$11</f>
        <v>0</v>
      </c>
      <c r="E56" s="10"/>
    </row>
    <row r="57" spans="1:9" ht="6.9" customHeight="1" x14ac:dyDescent="0.25">
      <c r="A57" s="1"/>
      <c r="B57" s="1"/>
      <c r="E57" s="5"/>
    </row>
    <row r="58" spans="1:9" x14ac:dyDescent="0.25">
      <c r="A58" s="1"/>
      <c r="B58" s="57" t="s">
        <v>219</v>
      </c>
      <c r="E58" s="5"/>
    </row>
    <row r="59" spans="1:9" ht="6.9" customHeight="1" x14ac:dyDescent="0.25">
      <c r="A59" s="1"/>
      <c r="B59" s="1"/>
      <c r="E59" s="5"/>
    </row>
    <row r="60" spans="1:9" x14ac:dyDescent="0.25">
      <c r="A60" s="1"/>
      <c r="B60" s="13" t="s">
        <v>9</v>
      </c>
      <c r="D60" s="4">
        <f>SUM(PCR!$L$17:$L$238)</f>
        <v>0</v>
      </c>
      <c r="E60" s="5"/>
    </row>
    <row r="61" spans="1:9" ht="6.9" customHeight="1" x14ac:dyDescent="0.25">
      <c r="A61" s="1"/>
      <c r="B61" s="13"/>
      <c r="E61" s="5"/>
    </row>
    <row r="62" spans="1:9" x14ac:dyDescent="0.25">
      <c r="A62" s="1"/>
      <c r="B62" s="13" t="s">
        <v>220</v>
      </c>
      <c r="D62" s="4">
        <f>SUM(PCR!$AB$17:$AB$238)</f>
        <v>0</v>
      </c>
      <c r="E62" s="5"/>
    </row>
    <row r="63" spans="1:9" ht="6.9" customHeight="1" x14ac:dyDescent="0.25">
      <c r="A63" s="1"/>
      <c r="B63" s="13"/>
      <c r="E63" s="5"/>
    </row>
    <row r="64" spans="1:9" x14ac:dyDescent="0.25">
      <c r="A64" s="1"/>
      <c r="B64" s="15" t="s">
        <v>5</v>
      </c>
      <c r="D64" s="76">
        <f>MAX(D60-D62,0)</f>
        <v>0</v>
      </c>
      <c r="E64" s="5"/>
    </row>
    <row r="65" spans="1:11" ht="6.9" customHeight="1" x14ac:dyDescent="0.25">
      <c r="A65" s="1"/>
      <c r="B65" s="13"/>
      <c r="E65" s="5"/>
    </row>
    <row r="66" spans="1:11" x14ac:dyDescent="0.25">
      <c r="A66" s="1"/>
      <c r="B66" s="13" t="s">
        <v>228</v>
      </c>
      <c r="C66" s="111"/>
      <c r="D66" s="112">
        <f>SUM(PCR!$X$17:$X$238)</f>
        <v>0</v>
      </c>
      <c r="E66" s="113"/>
      <c r="F66" s="111"/>
      <c r="G66" s="111"/>
    </row>
    <row r="67" spans="1:11" ht="6.9" customHeight="1" x14ac:dyDescent="0.25">
      <c r="A67" s="1"/>
      <c r="B67" s="6"/>
      <c r="C67" s="7"/>
      <c r="D67" s="7"/>
      <c r="E67" s="8"/>
    </row>
    <row r="68" spans="1:11" ht="6.9" customHeight="1" x14ac:dyDescent="0.25">
      <c r="A68" s="1"/>
      <c r="B68" s="1"/>
      <c r="E68" s="5"/>
    </row>
    <row r="69" spans="1:11" x14ac:dyDescent="0.25">
      <c r="A69" s="1"/>
      <c r="B69" s="57" t="s">
        <v>221</v>
      </c>
      <c r="E69" s="5"/>
    </row>
    <row r="70" spans="1:11" ht="6.9" customHeight="1" x14ac:dyDescent="0.25">
      <c r="A70" s="1"/>
      <c r="B70" s="1"/>
      <c r="E70" s="5"/>
    </row>
    <row r="71" spans="1:11" s="14" customFormat="1" x14ac:dyDescent="0.25">
      <c r="A71" s="57"/>
      <c r="B71" s="13" t="s">
        <v>9</v>
      </c>
      <c r="C71" s="2"/>
      <c r="D71" s="4">
        <f>D60</f>
        <v>0</v>
      </c>
      <c r="E71" s="16"/>
      <c r="G71" s="2"/>
    </row>
    <row r="72" spans="1:11" ht="6.9" customHeight="1" x14ac:dyDescent="0.25">
      <c r="A72" s="1"/>
      <c r="B72" s="1"/>
      <c r="E72" s="5"/>
    </row>
    <row r="73" spans="1:11" x14ac:dyDescent="0.25">
      <c r="A73" s="1"/>
      <c r="B73" s="13" t="s">
        <v>229</v>
      </c>
      <c r="D73" s="4">
        <f>D39</f>
        <v>0</v>
      </c>
      <c r="E73" s="5"/>
    </row>
    <row r="74" spans="1:11" ht="6.9" customHeight="1" x14ac:dyDescent="0.25">
      <c r="A74" s="1"/>
      <c r="B74" s="1"/>
      <c r="E74" s="5"/>
    </row>
    <row r="75" spans="1:11" s="14" customFormat="1" x14ac:dyDescent="0.25">
      <c r="A75" s="57"/>
      <c r="B75" s="15" t="s">
        <v>13</v>
      </c>
      <c r="D75" s="11">
        <f>MAX(D71,D73)</f>
        <v>0</v>
      </c>
      <c r="E75" s="16"/>
      <c r="G75" s="2"/>
      <c r="H75" s="2"/>
      <c r="I75" s="2"/>
      <c r="J75" s="2"/>
      <c r="K75" s="2"/>
    </row>
    <row r="76" spans="1:11" ht="6.9" customHeight="1" x14ac:dyDescent="0.25">
      <c r="A76" s="1"/>
      <c r="B76" s="13"/>
      <c r="E76" s="5"/>
    </row>
    <row r="77" spans="1:11" s="14" customFormat="1" x14ac:dyDescent="0.25">
      <c r="A77" s="57"/>
      <c r="B77" s="13" t="s">
        <v>4</v>
      </c>
      <c r="C77" s="2"/>
      <c r="D77" s="3">
        <v>0</v>
      </c>
      <c r="E77" s="5"/>
      <c r="F77" s="2"/>
      <c r="G77" s="2"/>
      <c r="H77" s="2"/>
      <c r="I77" s="2"/>
      <c r="J77" s="2"/>
      <c r="K77" s="2"/>
    </row>
    <row r="78" spans="1:11" ht="6.9" customHeight="1" x14ac:dyDescent="0.25">
      <c r="A78" s="1"/>
      <c r="B78" s="13"/>
      <c r="E78" s="5"/>
    </row>
    <row r="79" spans="1:11" x14ac:dyDescent="0.25">
      <c r="A79" s="1"/>
      <c r="B79" s="15" t="s">
        <v>12</v>
      </c>
      <c r="C79" s="14"/>
      <c r="D79" s="11">
        <f>MAX(0,D75+D77)</f>
        <v>0</v>
      </c>
      <c r="E79" s="16"/>
      <c r="F79" s="14"/>
    </row>
    <row r="80" spans="1:11" ht="6.9" customHeight="1" x14ac:dyDescent="0.25">
      <c r="A80" s="1"/>
      <c r="B80" s="1"/>
      <c r="E80" s="5"/>
    </row>
    <row r="81" spans="1:9" x14ac:dyDescent="0.25">
      <c r="A81" s="1"/>
      <c r="B81" s="13" t="s">
        <v>222</v>
      </c>
      <c r="D81" s="4">
        <f>D62</f>
        <v>0</v>
      </c>
      <c r="E81" s="5"/>
    </row>
    <row r="82" spans="1:9" ht="6.9" customHeight="1" x14ac:dyDescent="0.25">
      <c r="A82" s="1"/>
      <c r="B82" s="1"/>
      <c r="E82" s="5"/>
    </row>
    <row r="83" spans="1:9" x14ac:dyDescent="0.25">
      <c r="A83" s="1"/>
      <c r="B83" s="13" t="s">
        <v>227</v>
      </c>
      <c r="D83" s="4">
        <f>IF(D75=D73,MIN(D75-D81,D66),0)</f>
        <v>0</v>
      </c>
      <c r="E83" s="5"/>
    </row>
    <row r="84" spans="1:9" ht="6.9" customHeight="1" x14ac:dyDescent="0.25">
      <c r="A84" s="1"/>
      <c r="B84" s="1"/>
      <c r="E84" s="5"/>
    </row>
    <row r="85" spans="1:9" x14ac:dyDescent="0.25">
      <c r="A85" s="1"/>
      <c r="B85" s="15" t="s">
        <v>230</v>
      </c>
      <c r="C85" s="14"/>
      <c r="D85" s="11">
        <f>D81+D83</f>
        <v>0</v>
      </c>
      <c r="E85" s="5"/>
      <c r="I85" s="101"/>
    </row>
    <row r="86" spans="1:9" ht="6.9" customHeight="1" x14ac:dyDescent="0.25">
      <c r="A86" s="1"/>
      <c r="B86" s="1"/>
      <c r="E86" s="5"/>
    </row>
    <row r="87" spans="1:9" x14ac:dyDescent="0.25">
      <c r="A87" s="1"/>
      <c r="B87" s="15" t="s">
        <v>5</v>
      </c>
      <c r="D87" s="76">
        <f>MAX(0,D79-D85)</f>
        <v>0</v>
      </c>
      <c r="E87" s="5"/>
    </row>
    <row r="88" spans="1:9" ht="6.9" customHeight="1" x14ac:dyDescent="0.25">
      <c r="A88" s="1"/>
      <c r="B88" s="6"/>
      <c r="C88" s="7"/>
      <c r="D88" s="7"/>
      <c r="E88" s="8"/>
    </row>
    <row r="89" spans="1:9" ht="6.9" customHeight="1" x14ac:dyDescent="0.25">
      <c r="A89" s="1"/>
    </row>
  </sheetData>
  <sheetProtection password="DBDF" sheet="1" formatColumns="0" formatRows="0"/>
  <mergeCells count="2">
    <mergeCell ref="B55:B56"/>
    <mergeCell ref="B19:B20"/>
  </mergeCells>
  <conditionalFormatting sqref="G7">
    <cfRule type="expression" dxfId="31" priority="28" stopIfTrue="1">
      <formula>G7="ERROR"</formula>
    </cfRule>
  </conditionalFormatting>
  <conditionalFormatting sqref="G9">
    <cfRule type="expression" dxfId="30" priority="27" stopIfTrue="1">
      <formula>G9="ERROR"</formula>
    </cfRule>
  </conditionalFormatting>
  <conditionalFormatting sqref="G11">
    <cfRule type="expression" dxfId="29" priority="26" stopIfTrue="1">
      <formula>G11="ERROR"</formula>
    </cfRule>
  </conditionalFormatting>
  <conditionalFormatting sqref="G13">
    <cfRule type="expression" dxfId="28" priority="25" stopIfTrue="1">
      <formula>G13="ERROR"</formula>
    </cfRule>
  </conditionalFormatting>
  <conditionalFormatting sqref="G15">
    <cfRule type="expression" dxfId="27" priority="24" stopIfTrue="1">
      <formula>G15="ERROR"</formula>
    </cfRule>
  </conditionalFormatting>
  <conditionalFormatting sqref="D28">
    <cfRule type="expression" dxfId="26" priority="8" stopIfTrue="1">
      <formula>D28&gt;0</formula>
    </cfRule>
  </conditionalFormatting>
  <conditionalFormatting sqref="D51">
    <cfRule type="expression" dxfId="25" priority="6" stopIfTrue="1">
      <formula>D51&gt;0</formula>
    </cfRule>
  </conditionalFormatting>
  <conditionalFormatting sqref="D64">
    <cfRule type="expression" dxfId="24" priority="3" stopIfTrue="1">
      <formula>D64&gt;0</formula>
    </cfRule>
  </conditionalFormatting>
  <conditionalFormatting sqref="D87">
    <cfRule type="expression" dxfId="23" priority="2" stopIfTrue="1">
      <formula>D87&gt;0</formula>
    </cfRule>
  </conditionalFormatting>
  <conditionalFormatting sqref="G17">
    <cfRule type="expression" dxfId="22" priority="1" stopIfTrue="1">
      <formula>G17="ERROR"</formula>
    </cfRule>
  </conditionalFormatting>
  <dataValidations count="8">
    <dataValidation type="list" showInputMessage="1" showErrorMessage="1" errorTitle="Rate of Exchange Error!" error="The exchange rate should be entered as a valid number." promptTitle="Risk Type" prompt="Please fill in, by means of choosing from the drop down menu, the nature of the business written in the PCC." sqref="D15">
      <formula1>"Life Business, General Business, Composite"</formula1>
    </dataValidation>
    <dataValidation type="decimal" allowBlank="1" showInputMessage="1" showErrorMessage="1" errorTitle="Rate of Exchange Error!" error="The exchange rate should be entered as a valid number." promptTitle="Consolidated Rate of Exchange" prompt="Enter the rate of exchange as adopted to consolidate the financial statements of the PCC._x000a__x000a_If unavailable, enter the closing mid-point rate from GBP to the reporting currency as at the date of assessment as published in the FT iinput to 4 decimal places." sqref="D13">
      <formula1>0</formula1>
      <formula2>1000000</formula2>
    </dataValidation>
    <dataValidation allowBlank="1" showInputMessage="1" showErrorMessage="1" promptTitle="Licensee Name" prompt="Enter the full name of the licensee." sqref="D7"/>
    <dataValidation type="date" allowBlank="1" showInputMessage="1" showErrorMessage="1" errorTitle="Date Error!" error="Please enter a valid date." promptTitle="Current Financial Year End" prompt="Enter the financial year end to which the current Regulatory Solvency Assessment relates (e.g. DD/MM/YYYY).  " sqref="D9">
      <formula1>36526</formula1>
      <formula2>73051</formula2>
    </dataValidation>
    <dataValidation type="list" allowBlank="1" showInputMessage="1" showErrorMessage="1" promptTitle="Consolidated Reporting Currency" prompt="Please fill in, by means of choosing from the drop down menu, the currency in which the consolidated financial accounts for the PCC are prepared in.  This should agree with the reporting currency of the core." sqref="D11">
      <formula1>Currency</formula1>
    </dataValidation>
    <dataValidation allowBlank="1" showInputMessage="1" showErrorMessage="1" promptTitle="Data Validation Check" prompt="If FALSE check that the required assessment information has been input." sqref="G7 G9 G11 G17"/>
    <dataValidation type="decimal" allowBlank="1" showInputMessage="1" showErrorMessage="1" errorTitle="Error" error="Only numberical values can be entered." promptTitle="Regulatory Adjustment" prompt="The GFSC may prescribe in writing a capital addition or reduction to the MCR of the PCC.  This amount should be entered here." sqref="D41 D77">
      <formula1>-2500000000000</formula1>
      <formula2>2500000000000</formula2>
    </dataValidation>
    <dataValidation allowBlank="1" showInputMessage="1" showErrorMessage="1" prompt="Number available on GFSC website" sqref="D17"/>
  </dataValidations>
  <pageMargins left="0.7" right="0.7" top="0.75" bottom="0.75" header="0.3" footer="0.3"/>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K235"/>
  <sheetViews>
    <sheetView zoomScaleNormal="100" workbookViewId="0">
      <selection activeCell="O35" sqref="O34:O35"/>
    </sheetView>
  </sheetViews>
  <sheetFormatPr defaultColWidth="9.109375" defaultRowHeight="13.2" outlineLevelRow="1" x14ac:dyDescent="0.25"/>
  <cols>
    <col min="1" max="1" width="2.33203125" style="2" customWidth="1"/>
    <col min="2" max="2" width="15.6640625" style="2" customWidth="1"/>
    <col min="3" max="3" width="2.33203125" style="2" customWidth="1"/>
    <col min="4" max="4" width="10.6640625" style="2" customWidth="1"/>
    <col min="5" max="5" width="2.33203125" style="2" customWidth="1"/>
    <col min="6" max="6" width="10.6640625" style="2" customWidth="1"/>
    <col min="7" max="7" width="2.33203125" style="2" customWidth="1"/>
    <col min="8" max="8" width="10.6640625" style="2" customWidth="1"/>
    <col min="9" max="9" width="2.33203125" style="2" customWidth="1"/>
    <col min="10" max="10" width="14.5546875" style="2" customWidth="1"/>
    <col min="11" max="11" width="2.33203125" style="2" customWidth="1"/>
    <col min="12" max="12" width="14.5546875" style="2" customWidth="1"/>
    <col min="13" max="13" width="2.33203125" style="2" customWidth="1"/>
    <col min="14" max="14" width="16.88671875" style="2" customWidth="1"/>
    <col min="15" max="15" width="2.33203125" style="2" customWidth="1"/>
    <col min="16" max="16" width="14.5546875" style="2" customWidth="1"/>
    <col min="17" max="17" width="2.33203125" style="2" customWidth="1"/>
    <col min="18" max="18" width="10.6640625" style="2" customWidth="1"/>
    <col min="19" max="19" width="2.33203125" style="2" customWidth="1"/>
    <col min="20" max="20" width="14.5546875" style="2" customWidth="1"/>
    <col min="21" max="21" width="2.33203125" style="2" customWidth="1"/>
    <col min="22" max="22" width="17.5546875" style="2" customWidth="1"/>
    <col min="23" max="23" width="2.33203125" style="2" customWidth="1"/>
    <col min="24" max="24" width="16.6640625" style="2" customWidth="1"/>
    <col min="25" max="25" width="2.33203125" style="2" customWidth="1"/>
    <col min="26" max="26" width="21.44140625" style="2" customWidth="1"/>
    <col min="27" max="27" width="2.33203125" style="2" customWidth="1"/>
    <col min="28" max="28" width="17.5546875" style="2" customWidth="1"/>
    <col min="29" max="29" width="2.33203125" style="2" customWidth="1"/>
    <col min="30" max="30" width="10.6640625" style="2" customWidth="1"/>
    <col min="31" max="32" width="2.33203125" style="2" customWidth="1"/>
    <col min="33" max="33" width="9.109375" style="2"/>
    <col min="34" max="34" width="2.33203125" style="2" customWidth="1"/>
    <col min="35" max="35" width="9.109375" style="2"/>
    <col min="36" max="36" width="2.33203125" style="2" customWidth="1"/>
    <col min="37" max="37" width="9.109375" style="2"/>
    <col min="38" max="38" width="2.33203125" style="2" customWidth="1"/>
    <col min="39" max="16384" width="9.109375" style="2"/>
  </cols>
  <sheetData>
    <row r="1" spans="1:31" s="20" customFormat="1" ht="15.75" customHeight="1" x14ac:dyDescent="0.3">
      <c r="A1" s="17" t="s">
        <v>14</v>
      </c>
      <c r="B1" s="18"/>
      <c r="C1" s="19"/>
      <c r="D1" s="18"/>
      <c r="E1" s="19"/>
      <c r="F1" s="18"/>
      <c r="G1" s="19"/>
      <c r="H1" s="18"/>
      <c r="I1" s="19"/>
      <c r="J1" s="18"/>
      <c r="K1" s="19"/>
      <c r="L1" s="18"/>
      <c r="M1" s="19"/>
      <c r="N1" s="150"/>
      <c r="O1" s="150"/>
      <c r="P1" s="19"/>
      <c r="Q1" s="19"/>
      <c r="R1" s="19"/>
      <c r="S1" s="19"/>
      <c r="T1" s="19"/>
      <c r="U1" s="55"/>
      <c r="V1" s="19"/>
      <c r="W1" s="19"/>
      <c r="X1" s="19"/>
      <c r="Y1" s="19"/>
      <c r="Z1" s="19"/>
      <c r="AA1" s="19"/>
      <c r="AB1" s="145">
        <f>Summary!D9</f>
        <v>0</v>
      </c>
      <c r="AC1" s="145"/>
      <c r="AD1" s="145"/>
      <c r="AE1" s="55"/>
    </row>
    <row r="2" spans="1:31" s="20" customFormat="1" ht="15.6" x14ac:dyDescent="0.3">
      <c r="A2" s="21">
        <f>Summary!D7</f>
        <v>0</v>
      </c>
      <c r="B2" s="22"/>
      <c r="C2" s="23"/>
      <c r="D2" s="24"/>
      <c r="E2" s="23"/>
      <c r="F2" s="24"/>
      <c r="G2" s="23"/>
      <c r="H2" s="24"/>
      <c r="I2" s="23"/>
      <c r="J2" s="24"/>
      <c r="K2" s="23"/>
      <c r="L2" s="24"/>
      <c r="M2" s="23"/>
      <c r="N2" s="151"/>
      <c r="O2" s="151"/>
      <c r="P2" s="23"/>
      <c r="Q2" s="23"/>
      <c r="R2" s="23"/>
      <c r="S2" s="23"/>
      <c r="T2" s="23"/>
      <c r="U2" s="56"/>
      <c r="V2" s="23"/>
      <c r="W2" s="23"/>
      <c r="X2" s="23"/>
      <c r="Y2" s="23"/>
      <c r="Z2" s="23"/>
      <c r="AA2" s="23"/>
      <c r="AB2" s="23"/>
      <c r="AC2" s="23"/>
      <c r="AD2" s="23"/>
      <c r="AE2" s="56"/>
    </row>
    <row r="3" spans="1:31" s="28" customFormat="1" ht="6.9" customHeight="1" x14ac:dyDescent="0.25">
      <c r="A3" s="25"/>
      <c r="B3" s="26"/>
      <c r="C3" s="27"/>
      <c r="D3" s="27"/>
      <c r="E3" s="27"/>
      <c r="F3" s="27"/>
      <c r="G3" s="27"/>
      <c r="H3" s="27"/>
      <c r="I3" s="27"/>
      <c r="J3" s="27"/>
      <c r="L3" s="27"/>
      <c r="N3" s="27"/>
      <c r="U3" s="30"/>
      <c r="AE3" s="30"/>
    </row>
    <row r="4" spans="1:31" s="28" customFormat="1" x14ac:dyDescent="0.25">
      <c r="A4" s="25"/>
      <c r="B4" s="26"/>
      <c r="C4" s="27"/>
      <c r="D4" s="27"/>
      <c r="E4" s="27"/>
      <c r="F4" s="27"/>
      <c r="G4" s="27"/>
      <c r="H4" s="27"/>
      <c r="I4" s="27"/>
      <c r="J4" s="27"/>
      <c r="L4" s="27"/>
      <c r="N4" s="27"/>
      <c r="U4" s="30"/>
      <c r="X4" s="102"/>
      <c r="Y4" s="102"/>
      <c r="Z4" s="146" t="s">
        <v>183</v>
      </c>
      <c r="AA4" s="146"/>
      <c r="AB4" s="146" t="s">
        <v>184</v>
      </c>
      <c r="AC4" s="146"/>
      <c r="AD4" s="103" t="s">
        <v>185</v>
      </c>
      <c r="AE4" s="30"/>
    </row>
    <row r="5" spans="1:31" s="28" customFormat="1" x14ac:dyDescent="0.25">
      <c r="A5" s="25"/>
      <c r="B5" s="26"/>
      <c r="C5" s="27"/>
      <c r="D5" s="27"/>
      <c r="E5" s="27"/>
      <c r="F5" s="27"/>
      <c r="G5" s="27"/>
      <c r="H5" s="27"/>
      <c r="I5" s="27"/>
      <c r="J5" s="27"/>
      <c r="L5" s="27"/>
      <c r="N5" s="27"/>
      <c r="U5" s="30"/>
      <c r="X5" s="149" t="s">
        <v>169</v>
      </c>
      <c r="Y5" s="149"/>
      <c r="Z5" s="149">
        <f>COUNTIFS($D$21:$D$65536,"GB",$T$21:$T$65536,"Yes")</f>
        <v>0</v>
      </c>
      <c r="AA5" s="149"/>
      <c r="AB5" s="149">
        <f>COUNTIFS($D$21:$D$65536,"GB",$T$21:$T$65536,"No")</f>
        <v>0</v>
      </c>
      <c r="AC5" s="149"/>
      <c r="AD5" s="103">
        <f>Z5+AB5</f>
        <v>0</v>
      </c>
      <c r="AE5" s="30"/>
    </row>
    <row r="6" spans="1:31" s="28" customFormat="1" x14ac:dyDescent="0.25">
      <c r="A6" s="25"/>
      <c r="C6" s="27"/>
      <c r="D6" s="27"/>
      <c r="E6" s="27"/>
      <c r="F6" s="27"/>
      <c r="G6" s="27"/>
      <c r="H6" s="27"/>
      <c r="I6" s="27"/>
      <c r="J6" s="27"/>
      <c r="L6" s="27"/>
      <c r="N6" s="27"/>
      <c r="U6" s="30"/>
      <c r="X6" s="149" t="s">
        <v>170</v>
      </c>
      <c r="Y6" s="149"/>
      <c r="Z6" s="149">
        <f>COUNTIFS($D$21:$D$65536,"LB",$T$21:$T$65536,"Yes")</f>
        <v>0</v>
      </c>
      <c r="AA6" s="149"/>
      <c r="AB6" s="149">
        <f>COUNTIFS($D$21:$D$65536,"LB",$T$21:$T$65536,"No")</f>
        <v>0</v>
      </c>
      <c r="AC6" s="149"/>
      <c r="AD6" s="103">
        <f>Z6+AB6</f>
        <v>0</v>
      </c>
      <c r="AE6" s="30"/>
    </row>
    <row r="7" spans="1:31" s="28" customFormat="1" x14ac:dyDescent="0.25">
      <c r="A7" s="25"/>
      <c r="B7" s="59" t="s">
        <v>6</v>
      </c>
      <c r="C7" s="27"/>
      <c r="D7" s="27"/>
      <c r="E7" s="27"/>
      <c r="F7" s="27"/>
      <c r="G7" s="27"/>
      <c r="H7" s="27"/>
      <c r="I7" s="27"/>
      <c r="J7" s="27"/>
      <c r="L7" s="27"/>
      <c r="N7" s="27"/>
      <c r="U7" s="30"/>
      <c r="X7" s="146" t="s">
        <v>182</v>
      </c>
      <c r="Y7" s="146"/>
      <c r="Z7" s="146">
        <f>Z5+Z6</f>
        <v>0</v>
      </c>
      <c r="AA7" s="146"/>
      <c r="AB7" s="146">
        <f>AB5+AB6</f>
        <v>0</v>
      </c>
      <c r="AC7" s="146"/>
      <c r="AD7" s="103">
        <f>AD5+AD6</f>
        <v>0</v>
      </c>
      <c r="AE7" s="30"/>
    </row>
    <row r="8" spans="1:31" s="28" customFormat="1" ht="6.9" customHeight="1" x14ac:dyDescent="0.25">
      <c r="A8" s="25"/>
      <c r="B8" s="26"/>
      <c r="C8" s="27"/>
      <c r="D8" s="27"/>
      <c r="E8" s="27"/>
      <c r="F8" s="27"/>
      <c r="G8" s="27"/>
      <c r="H8" s="27"/>
      <c r="I8" s="27"/>
      <c r="J8" s="27"/>
      <c r="L8" s="27"/>
      <c r="N8" s="27"/>
      <c r="U8" s="30"/>
      <c r="AE8" s="30"/>
    </row>
    <row r="9" spans="1:31" s="28" customFormat="1" x14ac:dyDescent="0.25">
      <c r="A9" s="25"/>
      <c r="B9" s="59"/>
      <c r="C9" s="27"/>
      <c r="D9" s="27"/>
      <c r="E9" s="27"/>
      <c r="F9" s="27"/>
      <c r="G9" s="27"/>
      <c r="H9" s="27"/>
      <c r="I9" s="27"/>
      <c r="J9" s="27"/>
      <c r="L9" s="27"/>
      <c r="N9" s="27"/>
      <c r="U9" s="30"/>
      <c r="Z9" s="28" t="str">
        <f>IF(AND(Z5&gt;0,Z6&gt;0),"ERROR","")</f>
        <v/>
      </c>
      <c r="AD9" s="28" t="str">
        <f>IF(OR(AND(Summary!D15="Composite",OR(AD5=0,AD6=0)),AND(AD5&gt;0,AD6&gt;0,Summary!D15&lt;&gt;"Composite"),AND(Summary!D15="General Business",AD6&gt;0),AND(Summary!D15="Life Business",AD5&gt;0)),"ERROR","")</f>
        <v/>
      </c>
      <c r="AE9" s="30"/>
    </row>
    <row r="10" spans="1:31" s="28" customFormat="1" ht="6.9" customHeight="1" x14ac:dyDescent="0.25">
      <c r="A10" s="25"/>
      <c r="B10" s="26"/>
      <c r="C10" s="27"/>
      <c r="D10" s="27"/>
      <c r="E10" s="27"/>
      <c r="F10" s="27"/>
      <c r="G10" s="27"/>
      <c r="H10" s="27"/>
      <c r="I10" s="27"/>
      <c r="J10" s="27"/>
      <c r="L10" s="27"/>
      <c r="N10" s="27"/>
      <c r="T10" s="74"/>
      <c r="U10" s="30"/>
      <c r="AE10" s="30"/>
    </row>
    <row r="11" spans="1:31" s="28" customFormat="1" x14ac:dyDescent="0.25">
      <c r="A11" s="25"/>
      <c r="B11" s="70" t="s">
        <v>181</v>
      </c>
      <c r="C11" s="60"/>
      <c r="D11" s="70" t="s">
        <v>181</v>
      </c>
      <c r="E11" s="60"/>
      <c r="F11" s="70" t="s">
        <v>181</v>
      </c>
      <c r="G11" s="60"/>
      <c r="H11" s="70" t="s">
        <v>181</v>
      </c>
      <c r="I11" s="60"/>
      <c r="J11" s="70" t="s">
        <v>181</v>
      </c>
      <c r="K11" s="61"/>
      <c r="L11" s="60"/>
      <c r="M11" s="61"/>
      <c r="N11" s="70" t="s">
        <v>181</v>
      </c>
      <c r="O11" s="61"/>
      <c r="P11" s="60"/>
      <c r="Q11" s="61"/>
      <c r="R11" s="62"/>
      <c r="S11" s="61"/>
      <c r="T11" s="70" t="s">
        <v>181</v>
      </c>
      <c r="U11" s="30"/>
      <c r="V11" s="27"/>
      <c r="X11" s="27"/>
      <c r="Z11" s="70" t="s">
        <v>181</v>
      </c>
      <c r="AB11" s="27"/>
      <c r="AD11" s="98"/>
      <c r="AE11" s="30"/>
    </row>
    <row r="12" spans="1:31" s="28" customFormat="1" ht="39" customHeight="1" x14ac:dyDescent="0.25">
      <c r="A12" s="25"/>
      <c r="B12" s="46" t="s">
        <v>177</v>
      </c>
      <c r="C12" s="47"/>
      <c r="D12" s="147" t="s">
        <v>180</v>
      </c>
      <c r="E12" s="47"/>
      <c r="F12" s="147" t="s">
        <v>204</v>
      </c>
      <c r="G12" s="47"/>
      <c r="H12" s="147" t="s">
        <v>172</v>
      </c>
      <c r="I12" s="47"/>
      <c r="J12" s="147" t="s">
        <v>212</v>
      </c>
      <c r="K12" s="147"/>
      <c r="L12" s="147"/>
      <c r="M12" s="147"/>
      <c r="N12" s="147" t="s">
        <v>205</v>
      </c>
      <c r="O12" s="147"/>
      <c r="P12" s="147"/>
      <c r="Q12" s="147"/>
      <c r="R12" s="147" t="s">
        <v>208</v>
      </c>
      <c r="S12" s="147"/>
      <c r="T12" s="147" t="s">
        <v>202</v>
      </c>
      <c r="V12" s="99" t="s">
        <v>207</v>
      </c>
      <c r="W12" s="99"/>
      <c r="X12" s="99" t="s">
        <v>223</v>
      </c>
      <c r="Y12" s="99"/>
      <c r="Z12" s="99" t="s">
        <v>206</v>
      </c>
      <c r="AA12" s="99"/>
      <c r="AB12" s="99" t="s">
        <v>209</v>
      </c>
      <c r="AC12" s="99"/>
      <c r="AD12" s="99" t="s">
        <v>173</v>
      </c>
      <c r="AE12" s="30"/>
    </row>
    <row r="13" spans="1:31" s="28" customFormat="1" x14ac:dyDescent="0.25">
      <c r="A13" s="25"/>
      <c r="B13" s="71"/>
      <c r="C13" s="54"/>
      <c r="D13" s="148"/>
      <c r="E13" s="54"/>
      <c r="F13" s="148"/>
      <c r="G13" s="54"/>
      <c r="H13" s="148"/>
      <c r="I13" s="54"/>
      <c r="J13" s="54" t="s">
        <v>178</v>
      </c>
      <c r="K13" s="54"/>
      <c r="L13" s="54">
        <f>$F$17</f>
        <v>0</v>
      </c>
      <c r="M13" s="148"/>
      <c r="N13" s="54" t="s">
        <v>178</v>
      </c>
      <c r="O13" s="54"/>
      <c r="P13" s="54">
        <f>$F$17</f>
        <v>0</v>
      </c>
      <c r="Q13" s="148"/>
      <c r="R13" s="148"/>
      <c r="S13" s="148"/>
      <c r="T13" s="148"/>
      <c r="U13" s="30"/>
      <c r="V13" s="97">
        <f>$F$17</f>
        <v>0</v>
      </c>
      <c r="W13" s="54"/>
      <c r="X13" s="97">
        <f>$F$17</f>
        <v>0</v>
      </c>
      <c r="Y13" s="54"/>
      <c r="Z13" s="97">
        <f>$F$17</f>
        <v>0</v>
      </c>
      <c r="AA13" s="54"/>
      <c r="AB13" s="97">
        <f>$F$17</f>
        <v>0</v>
      </c>
      <c r="AC13" s="54"/>
      <c r="AD13" s="72"/>
      <c r="AE13" s="30"/>
    </row>
    <row r="14" spans="1:31" s="28" customFormat="1" ht="6.9" customHeight="1" x14ac:dyDescent="0.25">
      <c r="A14" s="25"/>
      <c r="C14" s="31"/>
      <c r="D14" s="32"/>
      <c r="E14" s="31"/>
      <c r="F14" s="32"/>
      <c r="G14" s="31"/>
      <c r="H14" s="32"/>
      <c r="I14" s="31"/>
      <c r="J14" s="32"/>
      <c r="K14" s="31"/>
      <c r="L14" s="32"/>
      <c r="M14" s="31"/>
      <c r="N14" s="32"/>
      <c r="O14" s="31"/>
      <c r="P14" s="32"/>
      <c r="Q14" s="31"/>
      <c r="S14" s="31"/>
      <c r="U14" s="30"/>
      <c r="V14" s="32"/>
      <c r="W14" s="31"/>
      <c r="X14" s="32"/>
      <c r="Y14" s="31"/>
      <c r="Z14" s="32"/>
      <c r="AA14" s="31"/>
      <c r="AB14" s="32"/>
      <c r="AC14" s="31"/>
      <c r="AE14" s="30"/>
    </row>
    <row r="15" spans="1:31" s="28" customFormat="1" x14ac:dyDescent="0.25">
      <c r="A15" s="25"/>
      <c r="B15" s="59" t="s">
        <v>176</v>
      </c>
      <c r="C15" s="31"/>
      <c r="D15" s="32"/>
      <c r="E15" s="31"/>
      <c r="F15" s="32"/>
      <c r="G15" s="31"/>
      <c r="H15" s="32"/>
      <c r="I15" s="31"/>
      <c r="J15" s="32"/>
      <c r="K15" s="31"/>
      <c r="L15" s="32"/>
      <c r="M15" s="31"/>
      <c r="N15" s="32"/>
      <c r="O15" s="31"/>
      <c r="P15" s="32"/>
      <c r="Q15" s="31"/>
      <c r="S15" s="31"/>
      <c r="U15" s="30"/>
      <c r="V15" s="32"/>
      <c r="W15" s="31"/>
      <c r="X15" s="32"/>
      <c r="Y15" s="31"/>
      <c r="Z15" s="32"/>
      <c r="AA15" s="31"/>
      <c r="AB15" s="32"/>
      <c r="AC15" s="31"/>
      <c r="AE15" s="30"/>
    </row>
    <row r="16" spans="1:31" s="28" customFormat="1" ht="6.9" customHeight="1" x14ac:dyDescent="0.25">
      <c r="A16" s="25"/>
      <c r="C16" s="31"/>
      <c r="D16" s="32"/>
      <c r="E16" s="31"/>
      <c r="F16" s="32"/>
      <c r="G16" s="31"/>
      <c r="H16" s="32"/>
      <c r="I16" s="31"/>
      <c r="J16" s="32"/>
      <c r="K16" s="31"/>
      <c r="L16" s="32"/>
      <c r="M16" s="31"/>
      <c r="N16" s="32"/>
      <c r="O16" s="31"/>
      <c r="P16" s="32"/>
      <c r="Q16" s="31"/>
      <c r="S16" s="31"/>
      <c r="U16" s="50"/>
      <c r="V16" s="32"/>
      <c r="W16" s="31"/>
      <c r="X16" s="32"/>
      <c r="Y16" s="31"/>
      <c r="Z16" s="32"/>
      <c r="AA16" s="31"/>
      <c r="AB16" s="32"/>
      <c r="AC16" s="31"/>
      <c r="AE16" s="50"/>
    </row>
    <row r="17" spans="1:37" s="28" customFormat="1" x14ac:dyDescent="0.25">
      <c r="A17" s="25"/>
      <c r="B17" s="68" t="s">
        <v>1</v>
      </c>
      <c r="D17" s="53"/>
      <c r="F17" s="96">
        <f>Summary!D11</f>
        <v>0</v>
      </c>
      <c r="H17" s="69">
        <f>Summary!D13</f>
        <v>0</v>
      </c>
      <c r="J17" s="3"/>
      <c r="L17" s="64">
        <f>IFERROR(J17*$H$17/$H17,0)</f>
        <v>0</v>
      </c>
      <c r="N17" s="3"/>
      <c r="P17" s="64">
        <f>IFERROR(N17*$H$17/$H17,0)</f>
        <v>0</v>
      </c>
      <c r="R17" s="66"/>
      <c r="T17" s="67" t="s">
        <v>179</v>
      </c>
      <c r="U17" s="30"/>
      <c r="V17" s="64"/>
      <c r="X17" s="64"/>
      <c r="Z17" s="64">
        <f>P17-SUM(Z21:Z234)</f>
        <v>0</v>
      </c>
      <c r="AB17" s="64">
        <f>V17+Z17</f>
        <v>0</v>
      </c>
      <c r="AD17" s="66" t="str">
        <f>IF(AND($B17&lt;&gt;"",$L17=0),"Infinite",IF($B17="","  -  ",$AB17/$L17))</f>
        <v>Infinite</v>
      </c>
      <c r="AE17" s="30"/>
    </row>
    <row r="18" spans="1:37" s="28" customFormat="1" x14ac:dyDescent="0.25">
      <c r="A18" s="25"/>
      <c r="C18" s="31"/>
      <c r="D18" s="32"/>
      <c r="E18" s="31"/>
      <c r="F18" s="32"/>
      <c r="G18" s="31"/>
      <c r="H18" s="32"/>
      <c r="I18" s="31"/>
      <c r="J18" s="32"/>
      <c r="K18" s="31"/>
      <c r="L18" s="32"/>
      <c r="M18" s="31"/>
      <c r="N18" s="32"/>
      <c r="O18" s="31"/>
      <c r="P18" s="32"/>
      <c r="Q18" s="31"/>
      <c r="S18" s="31"/>
      <c r="U18" s="50"/>
      <c r="V18" s="32"/>
      <c r="W18" s="31"/>
      <c r="X18" s="32"/>
      <c r="Y18" s="31"/>
      <c r="Z18" s="32"/>
      <c r="AA18" s="31"/>
      <c r="AB18" s="32"/>
      <c r="AC18" s="31"/>
      <c r="AE18" s="50"/>
    </row>
    <row r="19" spans="1:37" s="28" customFormat="1" ht="75" customHeight="1" x14ac:dyDescent="0.25">
      <c r="A19" s="25"/>
      <c r="B19" s="59" t="s">
        <v>175</v>
      </c>
      <c r="C19" s="31"/>
      <c r="D19" s="32"/>
      <c r="E19" s="31"/>
      <c r="F19" s="32"/>
      <c r="G19" s="31"/>
      <c r="H19" s="32"/>
      <c r="I19" s="31"/>
      <c r="J19" s="32"/>
      <c r="K19" s="31"/>
      <c r="L19" s="32"/>
      <c r="M19" s="31"/>
      <c r="N19" s="32"/>
      <c r="O19" s="31"/>
      <c r="P19" s="32"/>
      <c r="Q19" s="31"/>
      <c r="S19" s="31"/>
      <c r="U19" s="50"/>
      <c r="V19" s="32"/>
      <c r="W19" s="31"/>
      <c r="X19" s="32"/>
      <c r="Y19" s="31"/>
      <c r="Z19" s="100" t="str">
        <f>IF(Z17&lt;L17,"THE CORE CAPITAL CAN NOT BE LESS THAN THE CORE'S NOTIONAL MCR, REDUCE CAPITAL ALLOCATED TO CELLS","")</f>
        <v/>
      </c>
      <c r="AA19" s="31"/>
      <c r="AB19" s="32"/>
      <c r="AC19" s="31"/>
      <c r="AE19" s="50"/>
      <c r="AG19" s="75" t="s">
        <v>171</v>
      </c>
      <c r="AI19" s="75" t="s">
        <v>186</v>
      </c>
      <c r="AJ19" s="75"/>
      <c r="AK19" s="75"/>
    </row>
    <row r="20" spans="1:37" s="28" customFormat="1" ht="6.9" customHeight="1" x14ac:dyDescent="0.25">
      <c r="A20" s="25"/>
      <c r="C20" s="31"/>
      <c r="D20" s="32"/>
      <c r="E20" s="31"/>
      <c r="F20" s="32"/>
      <c r="G20" s="31"/>
      <c r="H20" s="32"/>
      <c r="I20" s="31"/>
      <c r="J20" s="32"/>
      <c r="K20" s="31"/>
      <c r="L20" s="32"/>
      <c r="M20" s="31"/>
      <c r="N20" s="32"/>
      <c r="O20" s="31"/>
      <c r="P20" s="32"/>
      <c r="Q20" s="31"/>
      <c r="S20" s="31"/>
      <c r="U20" s="50"/>
      <c r="V20" s="32"/>
      <c r="W20" s="31"/>
      <c r="X20" s="32"/>
      <c r="Y20" s="31"/>
      <c r="Z20" s="32"/>
      <c r="AA20" s="31"/>
      <c r="AB20" s="32"/>
      <c r="AC20" s="31"/>
      <c r="AE20" s="50"/>
    </row>
    <row r="21" spans="1:37" s="28" customFormat="1" ht="12.75" customHeight="1" x14ac:dyDescent="0.3">
      <c r="A21" s="25"/>
      <c r="B21" s="63"/>
      <c r="D21" s="53"/>
      <c r="F21" s="52"/>
      <c r="H21" s="53"/>
      <c r="J21" s="3"/>
      <c r="L21" s="64">
        <f t="shared" ref="L21:L41" si="0">IFERROR(J21*$H$17/$H21,0)</f>
        <v>0</v>
      </c>
      <c r="N21" s="3"/>
      <c r="P21" s="64">
        <f>IFERROR(N21*$H$17/$H21,0)</f>
        <v>0</v>
      </c>
      <c r="R21" s="66" t="str">
        <f>IF(AND($B21&lt;&gt;"",$L21=0),"Infinite",IF($B21="","  -  ",$P21/$L21))</f>
        <v xml:space="preserve">  -  </v>
      </c>
      <c r="T21" s="65"/>
      <c r="U21" s="30"/>
      <c r="V21" s="64">
        <f>MIN(L21,P21)</f>
        <v>0</v>
      </c>
      <c r="X21" s="64">
        <f>P21-V21</f>
        <v>0</v>
      </c>
      <c r="Z21" s="3">
        <v>0</v>
      </c>
      <c r="AB21" s="64">
        <f t="shared" ref="AB21:AB84" si="1">V21+Z21</f>
        <v>0</v>
      </c>
      <c r="AD21" s="66" t="str">
        <f t="shared" ref="AD21:AD84" si="2">IF(AND($B21&lt;&gt;"",$L21=0),"Infinite",IF($B21="","  -  ",$AB21/$L21))</f>
        <v xml:space="preserve">  -  </v>
      </c>
      <c r="AE21" s="30"/>
      <c r="AG21" s="74" t="str">
        <f>IF(OR(AND(Summary!$D$15="General Business",MCR!D21="LTB"),AND(Summary!$D$15="Long Term Business",MCR!D21="GB")),"ERROR","")</f>
        <v/>
      </c>
      <c r="AI21" s="74" t="str">
        <f t="shared" ref="AI21:AI84" si="3">IF(OR(AND(F21&lt;&gt;"",H21=""),AND(F21="GBP",H21&lt;&gt;1), AND(F21&lt;&gt;"GBP",H21=1)),"ERROR","")</f>
        <v/>
      </c>
    </row>
    <row r="22" spans="1:37" s="28" customFormat="1" ht="12.75" customHeight="1" x14ac:dyDescent="0.3">
      <c r="A22" s="25"/>
      <c r="B22" s="63"/>
      <c r="D22" s="53"/>
      <c r="F22" s="52"/>
      <c r="H22" s="53"/>
      <c r="J22" s="3"/>
      <c r="L22" s="64">
        <f t="shared" si="0"/>
        <v>0</v>
      </c>
      <c r="N22" s="3"/>
      <c r="P22" s="64">
        <f t="shared" ref="P22:P41" si="4">IFERROR(N22*$H$17/$H22,0)</f>
        <v>0</v>
      </c>
      <c r="R22" s="66" t="str">
        <f t="shared" ref="R22:R85" si="5">IF(AND($B22&lt;&gt;"",$L22=0),"Infinite",IF($B22="","  -  ",$P22/$L22))</f>
        <v xml:space="preserve">  -  </v>
      </c>
      <c r="T22" s="65"/>
      <c r="U22" s="30"/>
      <c r="V22" s="64">
        <f t="shared" ref="V22:V85" si="6">MIN(L22,P22)</f>
        <v>0</v>
      </c>
      <c r="X22" s="64">
        <f t="shared" ref="X22:X85" si="7">P22-V22</f>
        <v>0</v>
      </c>
      <c r="Z22" s="3"/>
      <c r="AB22" s="64">
        <f t="shared" si="1"/>
        <v>0</v>
      </c>
      <c r="AD22" s="66" t="str">
        <f t="shared" si="2"/>
        <v xml:space="preserve">  -  </v>
      </c>
      <c r="AE22" s="30"/>
      <c r="AG22" s="74" t="str">
        <f>IF(OR(AND(Summary!$D$15="General Business",MCR!D22="LTB"),AND(Summary!$D$15="Long Term Business",MCR!D22="GB")),"ERROR","")</f>
        <v/>
      </c>
      <c r="AI22" s="74" t="str">
        <f t="shared" si="3"/>
        <v/>
      </c>
    </row>
    <row r="23" spans="1:37" s="28" customFormat="1" ht="12.75" customHeight="1" x14ac:dyDescent="0.3">
      <c r="A23" s="25"/>
      <c r="B23" s="63"/>
      <c r="D23" s="53"/>
      <c r="F23" s="52"/>
      <c r="H23" s="53"/>
      <c r="J23" s="3"/>
      <c r="L23" s="64">
        <f t="shared" si="0"/>
        <v>0</v>
      </c>
      <c r="N23" s="3">
        <v>0</v>
      </c>
      <c r="P23" s="64">
        <f t="shared" si="4"/>
        <v>0</v>
      </c>
      <c r="R23" s="66" t="str">
        <f t="shared" si="5"/>
        <v xml:space="preserve">  -  </v>
      </c>
      <c r="T23" s="65"/>
      <c r="U23" s="30"/>
      <c r="V23" s="64">
        <f t="shared" si="6"/>
        <v>0</v>
      </c>
      <c r="X23" s="64">
        <f t="shared" si="7"/>
        <v>0</v>
      </c>
      <c r="Z23" s="3"/>
      <c r="AB23" s="64">
        <f t="shared" si="1"/>
        <v>0</v>
      </c>
      <c r="AD23" s="66" t="str">
        <f t="shared" si="2"/>
        <v xml:space="preserve">  -  </v>
      </c>
      <c r="AE23" s="30"/>
      <c r="AG23" s="74" t="str">
        <f>IF(OR(AND(Summary!$D$15="General Business",MCR!D23="LTB"),AND(Summary!$D$15="Long Term Business",MCR!D23="GB")),"ERROR","")</f>
        <v/>
      </c>
      <c r="AI23" s="74" t="str">
        <f t="shared" si="3"/>
        <v/>
      </c>
    </row>
    <row r="24" spans="1:37" s="28" customFormat="1" ht="12.75" customHeight="1" x14ac:dyDescent="0.3">
      <c r="A24" s="25"/>
      <c r="B24" s="63"/>
      <c r="D24" s="53"/>
      <c r="F24" s="52"/>
      <c r="H24" s="53"/>
      <c r="J24" s="3">
        <v>0</v>
      </c>
      <c r="L24" s="64">
        <f t="shared" si="0"/>
        <v>0</v>
      </c>
      <c r="N24" s="3">
        <v>0</v>
      </c>
      <c r="P24" s="64">
        <f t="shared" si="4"/>
        <v>0</v>
      </c>
      <c r="R24" s="66" t="str">
        <f t="shared" si="5"/>
        <v xml:space="preserve">  -  </v>
      </c>
      <c r="T24" s="65"/>
      <c r="U24" s="30"/>
      <c r="V24" s="64">
        <f t="shared" si="6"/>
        <v>0</v>
      </c>
      <c r="X24" s="64">
        <f t="shared" si="7"/>
        <v>0</v>
      </c>
      <c r="Z24" s="3"/>
      <c r="AB24" s="64">
        <f t="shared" si="1"/>
        <v>0</v>
      </c>
      <c r="AD24" s="66" t="str">
        <f t="shared" si="2"/>
        <v xml:space="preserve">  -  </v>
      </c>
      <c r="AE24" s="30"/>
      <c r="AG24" s="74" t="str">
        <f>IF(OR(AND(Summary!$D$15="General Business",MCR!D24="LTB"),AND(Summary!$D$15="Long Term Business",MCR!D24="GB")),"ERROR","")</f>
        <v/>
      </c>
      <c r="AI24" s="74" t="str">
        <f t="shared" si="3"/>
        <v/>
      </c>
    </row>
    <row r="25" spans="1:37" s="28" customFormat="1" ht="12.75" customHeight="1" x14ac:dyDescent="0.3">
      <c r="A25" s="25"/>
      <c r="B25" s="63"/>
      <c r="D25" s="53"/>
      <c r="F25" s="52"/>
      <c r="H25" s="53"/>
      <c r="J25" s="3">
        <v>0</v>
      </c>
      <c r="L25" s="64">
        <f t="shared" si="0"/>
        <v>0</v>
      </c>
      <c r="N25" s="3">
        <v>0</v>
      </c>
      <c r="P25" s="64">
        <f t="shared" si="4"/>
        <v>0</v>
      </c>
      <c r="R25" s="66" t="str">
        <f t="shared" si="5"/>
        <v xml:space="preserve">  -  </v>
      </c>
      <c r="T25" s="65"/>
      <c r="U25" s="30"/>
      <c r="V25" s="64">
        <f t="shared" si="6"/>
        <v>0</v>
      </c>
      <c r="X25" s="64">
        <f t="shared" si="7"/>
        <v>0</v>
      </c>
      <c r="Z25" s="3"/>
      <c r="AB25" s="64">
        <f t="shared" si="1"/>
        <v>0</v>
      </c>
      <c r="AD25" s="66" t="str">
        <f t="shared" si="2"/>
        <v xml:space="preserve">  -  </v>
      </c>
      <c r="AE25" s="30"/>
      <c r="AG25" s="74" t="str">
        <f>IF(OR(AND(Summary!$D$15="General Business",MCR!D25="LTB"),AND(Summary!$D$15="Long Term Business",MCR!D25="GB")),"ERROR","")</f>
        <v/>
      </c>
      <c r="AI25" s="74" t="str">
        <f t="shared" si="3"/>
        <v/>
      </c>
    </row>
    <row r="26" spans="1:37" s="28" customFormat="1" ht="12.75" customHeight="1" x14ac:dyDescent="0.3">
      <c r="A26" s="25"/>
      <c r="B26" s="63"/>
      <c r="D26" s="53"/>
      <c r="F26" s="52"/>
      <c r="H26" s="53"/>
      <c r="J26" s="3">
        <v>0</v>
      </c>
      <c r="L26" s="64">
        <f t="shared" si="0"/>
        <v>0</v>
      </c>
      <c r="N26" s="3">
        <v>0</v>
      </c>
      <c r="P26" s="64">
        <f t="shared" si="4"/>
        <v>0</v>
      </c>
      <c r="R26" s="66" t="str">
        <f t="shared" si="5"/>
        <v xml:space="preserve">  -  </v>
      </c>
      <c r="T26" s="65"/>
      <c r="U26" s="30"/>
      <c r="V26" s="64">
        <f t="shared" si="6"/>
        <v>0</v>
      </c>
      <c r="X26" s="64">
        <f t="shared" si="7"/>
        <v>0</v>
      </c>
      <c r="Z26" s="3"/>
      <c r="AB26" s="64">
        <f t="shared" si="1"/>
        <v>0</v>
      </c>
      <c r="AD26" s="66" t="str">
        <f t="shared" si="2"/>
        <v xml:space="preserve">  -  </v>
      </c>
      <c r="AE26" s="30"/>
      <c r="AG26" s="74" t="str">
        <f>IF(OR(AND(Summary!$D$15="General Business",MCR!D26="LTB"),AND(Summary!$D$15="Long Term Business",MCR!D26="GB")),"ERROR","")</f>
        <v/>
      </c>
      <c r="AI26" s="74" t="str">
        <f t="shared" si="3"/>
        <v/>
      </c>
    </row>
    <row r="27" spans="1:37" s="28" customFormat="1" ht="12.75" customHeight="1" x14ac:dyDescent="0.3">
      <c r="A27" s="25"/>
      <c r="B27" s="63"/>
      <c r="D27" s="53"/>
      <c r="F27" s="52"/>
      <c r="H27" s="53"/>
      <c r="J27" s="3">
        <v>0</v>
      </c>
      <c r="L27" s="64">
        <f t="shared" si="0"/>
        <v>0</v>
      </c>
      <c r="N27" s="3">
        <v>0</v>
      </c>
      <c r="P27" s="64">
        <f t="shared" si="4"/>
        <v>0</v>
      </c>
      <c r="R27" s="66" t="str">
        <f t="shared" si="5"/>
        <v xml:space="preserve">  -  </v>
      </c>
      <c r="T27" s="65"/>
      <c r="U27" s="30"/>
      <c r="V27" s="64">
        <f t="shared" si="6"/>
        <v>0</v>
      </c>
      <c r="X27" s="64">
        <f t="shared" si="7"/>
        <v>0</v>
      </c>
      <c r="Z27" s="3"/>
      <c r="AB27" s="64">
        <f t="shared" si="1"/>
        <v>0</v>
      </c>
      <c r="AD27" s="66" t="str">
        <f t="shared" si="2"/>
        <v xml:space="preserve">  -  </v>
      </c>
      <c r="AE27" s="30"/>
      <c r="AG27" s="74" t="str">
        <f>IF(OR(AND(Summary!$D$15="General Business",MCR!D27="LTB"),AND(Summary!$D$15="Long Term Business",MCR!D27="GB")),"ERROR","")</f>
        <v/>
      </c>
      <c r="AI27" s="74" t="str">
        <f t="shared" si="3"/>
        <v/>
      </c>
    </row>
    <row r="28" spans="1:37" s="28" customFormat="1" ht="12.75" customHeight="1" x14ac:dyDescent="0.3">
      <c r="A28" s="25"/>
      <c r="B28" s="63"/>
      <c r="D28" s="53"/>
      <c r="F28" s="52"/>
      <c r="H28" s="53"/>
      <c r="J28" s="3">
        <v>0</v>
      </c>
      <c r="L28" s="64">
        <f t="shared" si="0"/>
        <v>0</v>
      </c>
      <c r="N28" s="3">
        <v>0</v>
      </c>
      <c r="P28" s="64">
        <f t="shared" si="4"/>
        <v>0</v>
      </c>
      <c r="R28" s="66" t="str">
        <f t="shared" si="5"/>
        <v xml:space="preserve">  -  </v>
      </c>
      <c r="T28" s="65"/>
      <c r="U28" s="30"/>
      <c r="V28" s="64">
        <f t="shared" si="6"/>
        <v>0</v>
      </c>
      <c r="X28" s="64">
        <f t="shared" si="7"/>
        <v>0</v>
      </c>
      <c r="Z28" s="3"/>
      <c r="AB28" s="64">
        <f t="shared" si="1"/>
        <v>0</v>
      </c>
      <c r="AD28" s="66" t="str">
        <f t="shared" si="2"/>
        <v xml:space="preserve">  -  </v>
      </c>
      <c r="AE28" s="30"/>
      <c r="AG28" s="74" t="str">
        <f>IF(OR(AND(Summary!$D$15="General Business",MCR!D28="LTB"),AND(Summary!$D$15="Long Term Business",MCR!D28="GB")),"ERROR","")</f>
        <v/>
      </c>
      <c r="AI28" s="74" t="str">
        <f t="shared" si="3"/>
        <v/>
      </c>
    </row>
    <row r="29" spans="1:37" s="28" customFormat="1" ht="12.75" customHeight="1" x14ac:dyDescent="0.3">
      <c r="A29" s="25"/>
      <c r="B29" s="63"/>
      <c r="D29" s="53"/>
      <c r="F29" s="52"/>
      <c r="H29" s="53"/>
      <c r="J29" s="3">
        <v>0</v>
      </c>
      <c r="L29" s="64">
        <f t="shared" si="0"/>
        <v>0</v>
      </c>
      <c r="N29" s="3">
        <v>0</v>
      </c>
      <c r="P29" s="64">
        <f t="shared" si="4"/>
        <v>0</v>
      </c>
      <c r="R29" s="66" t="str">
        <f t="shared" si="5"/>
        <v xml:space="preserve">  -  </v>
      </c>
      <c r="T29" s="65"/>
      <c r="U29" s="30"/>
      <c r="V29" s="64">
        <f t="shared" si="6"/>
        <v>0</v>
      </c>
      <c r="X29" s="64">
        <f t="shared" si="7"/>
        <v>0</v>
      </c>
      <c r="Z29" s="3"/>
      <c r="AB29" s="64">
        <f t="shared" si="1"/>
        <v>0</v>
      </c>
      <c r="AD29" s="66" t="str">
        <f t="shared" si="2"/>
        <v xml:space="preserve">  -  </v>
      </c>
      <c r="AE29" s="30"/>
      <c r="AG29" s="74" t="str">
        <f>IF(OR(AND(Summary!$D$15="General Business",MCR!D29="LTB"),AND(Summary!$D$15="Long Term Business",MCR!D29="GB")),"ERROR","")</f>
        <v/>
      </c>
      <c r="AI29" s="74" t="str">
        <f t="shared" si="3"/>
        <v/>
      </c>
    </row>
    <row r="30" spans="1:37" s="28" customFormat="1" ht="12.75" customHeight="1" x14ac:dyDescent="0.3">
      <c r="A30" s="25"/>
      <c r="B30" s="63"/>
      <c r="D30" s="53"/>
      <c r="F30" s="52"/>
      <c r="H30" s="53"/>
      <c r="J30" s="3">
        <v>0</v>
      </c>
      <c r="L30" s="64">
        <f t="shared" si="0"/>
        <v>0</v>
      </c>
      <c r="N30" s="3">
        <v>0</v>
      </c>
      <c r="P30" s="64">
        <f t="shared" si="4"/>
        <v>0</v>
      </c>
      <c r="R30" s="66" t="str">
        <f t="shared" si="5"/>
        <v xml:space="preserve">  -  </v>
      </c>
      <c r="T30" s="65"/>
      <c r="U30" s="30"/>
      <c r="V30" s="64">
        <f t="shared" si="6"/>
        <v>0</v>
      </c>
      <c r="X30" s="64">
        <f t="shared" si="7"/>
        <v>0</v>
      </c>
      <c r="Z30" s="3"/>
      <c r="AB30" s="64">
        <f t="shared" si="1"/>
        <v>0</v>
      </c>
      <c r="AD30" s="66" t="str">
        <f t="shared" si="2"/>
        <v xml:space="preserve">  -  </v>
      </c>
      <c r="AE30" s="30"/>
      <c r="AG30" s="74" t="str">
        <f>IF(OR(AND(Summary!$D$15="General Business",MCR!D30="LTB"),AND(Summary!$D$15="Long Term Business",MCR!D30="GB")),"ERROR","")</f>
        <v/>
      </c>
      <c r="AI30" s="74" t="str">
        <f t="shared" si="3"/>
        <v/>
      </c>
    </row>
    <row r="31" spans="1:37" s="28" customFormat="1" ht="12.75" customHeight="1" x14ac:dyDescent="0.3">
      <c r="A31" s="25"/>
      <c r="B31" s="63"/>
      <c r="D31" s="53"/>
      <c r="F31" s="52"/>
      <c r="H31" s="53"/>
      <c r="J31" s="3">
        <v>0</v>
      </c>
      <c r="L31" s="64">
        <f t="shared" si="0"/>
        <v>0</v>
      </c>
      <c r="N31" s="3">
        <v>0</v>
      </c>
      <c r="P31" s="64">
        <f t="shared" si="4"/>
        <v>0</v>
      </c>
      <c r="R31" s="66" t="str">
        <f t="shared" si="5"/>
        <v xml:space="preserve">  -  </v>
      </c>
      <c r="T31" s="65"/>
      <c r="U31" s="30"/>
      <c r="V31" s="64">
        <f t="shared" si="6"/>
        <v>0</v>
      </c>
      <c r="X31" s="64">
        <f t="shared" si="7"/>
        <v>0</v>
      </c>
      <c r="Z31" s="3"/>
      <c r="AB31" s="64">
        <f t="shared" si="1"/>
        <v>0</v>
      </c>
      <c r="AD31" s="66" t="str">
        <f t="shared" si="2"/>
        <v xml:space="preserve">  -  </v>
      </c>
      <c r="AE31" s="30"/>
      <c r="AG31" s="74" t="str">
        <f>IF(OR(AND(Summary!$D$15="General Business",MCR!D31="LTB"),AND(Summary!$D$15="Long Term Business",MCR!D31="GB")),"ERROR","")</f>
        <v/>
      </c>
      <c r="AI31" s="74" t="str">
        <f t="shared" si="3"/>
        <v/>
      </c>
    </row>
    <row r="32" spans="1:37" s="28" customFormat="1" ht="12.75" customHeight="1" x14ac:dyDescent="0.3">
      <c r="A32" s="25"/>
      <c r="B32" s="63"/>
      <c r="D32" s="53"/>
      <c r="F32" s="52"/>
      <c r="H32" s="53"/>
      <c r="J32" s="3">
        <v>0</v>
      </c>
      <c r="L32" s="64">
        <f t="shared" si="0"/>
        <v>0</v>
      </c>
      <c r="N32" s="3">
        <v>0</v>
      </c>
      <c r="P32" s="64">
        <f t="shared" si="4"/>
        <v>0</v>
      </c>
      <c r="R32" s="66" t="str">
        <f t="shared" si="5"/>
        <v xml:space="preserve">  -  </v>
      </c>
      <c r="T32" s="65"/>
      <c r="U32" s="30"/>
      <c r="V32" s="64">
        <f t="shared" si="6"/>
        <v>0</v>
      </c>
      <c r="X32" s="64">
        <f t="shared" si="7"/>
        <v>0</v>
      </c>
      <c r="Z32" s="3"/>
      <c r="AB32" s="64">
        <f t="shared" si="1"/>
        <v>0</v>
      </c>
      <c r="AD32" s="66" t="str">
        <f t="shared" si="2"/>
        <v xml:space="preserve">  -  </v>
      </c>
      <c r="AE32" s="30"/>
      <c r="AG32" s="74" t="str">
        <f>IF(OR(AND(Summary!$D$15="General Business",MCR!D32="LTB"),AND(Summary!$D$15="Long Term Business",MCR!D32="GB")),"ERROR","")</f>
        <v/>
      </c>
      <c r="AI32" s="74" t="str">
        <f t="shared" si="3"/>
        <v/>
      </c>
    </row>
    <row r="33" spans="1:35" s="28" customFormat="1" ht="12.75" customHeight="1" x14ac:dyDescent="0.3">
      <c r="A33" s="25"/>
      <c r="B33" s="63"/>
      <c r="D33" s="53"/>
      <c r="F33" s="52"/>
      <c r="H33" s="53"/>
      <c r="J33" s="3">
        <v>0</v>
      </c>
      <c r="L33" s="64">
        <f t="shared" si="0"/>
        <v>0</v>
      </c>
      <c r="N33" s="3">
        <v>0</v>
      </c>
      <c r="P33" s="64">
        <f t="shared" si="4"/>
        <v>0</v>
      </c>
      <c r="R33" s="66" t="str">
        <f t="shared" si="5"/>
        <v xml:space="preserve">  -  </v>
      </c>
      <c r="T33" s="65"/>
      <c r="U33" s="30"/>
      <c r="V33" s="64">
        <f t="shared" si="6"/>
        <v>0</v>
      </c>
      <c r="X33" s="64">
        <f t="shared" si="7"/>
        <v>0</v>
      </c>
      <c r="Z33" s="3"/>
      <c r="AB33" s="64">
        <f t="shared" si="1"/>
        <v>0</v>
      </c>
      <c r="AD33" s="66" t="str">
        <f t="shared" si="2"/>
        <v xml:space="preserve">  -  </v>
      </c>
      <c r="AE33" s="30"/>
      <c r="AG33" s="74" t="str">
        <f>IF(OR(AND(Summary!$D$15="General Business",MCR!D33="LTB"),AND(Summary!$D$15="Long Term Business",MCR!D33="GB")),"ERROR","")</f>
        <v/>
      </c>
      <c r="AI33" s="74" t="str">
        <f t="shared" si="3"/>
        <v/>
      </c>
    </row>
    <row r="34" spans="1:35" s="28" customFormat="1" ht="12.75" customHeight="1" x14ac:dyDescent="0.3">
      <c r="A34" s="25"/>
      <c r="B34" s="63"/>
      <c r="D34" s="53"/>
      <c r="F34" s="52"/>
      <c r="H34" s="53"/>
      <c r="J34" s="3">
        <v>0</v>
      </c>
      <c r="L34" s="64">
        <f t="shared" si="0"/>
        <v>0</v>
      </c>
      <c r="N34" s="3">
        <v>0</v>
      </c>
      <c r="P34" s="64">
        <f t="shared" si="4"/>
        <v>0</v>
      </c>
      <c r="R34" s="66" t="str">
        <f t="shared" si="5"/>
        <v xml:space="preserve">  -  </v>
      </c>
      <c r="T34" s="65"/>
      <c r="U34" s="30"/>
      <c r="V34" s="64">
        <f t="shared" si="6"/>
        <v>0</v>
      </c>
      <c r="X34" s="64">
        <f t="shared" si="7"/>
        <v>0</v>
      </c>
      <c r="Z34" s="3"/>
      <c r="AB34" s="64">
        <f t="shared" si="1"/>
        <v>0</v>
      </c>
      <c r="AD34" s="66" t="str">
        <f t="shared" si="2"/>
        <v xml:space="preserve">  -  </v>
      </c>
      <c r="AE34" s="30"/>
      <c r="AG34" s="74" t="str">
        <f>IF(OR(AND(Summary!$D$15="General Business",MCR!D34="LTB"),AND(Summary!$D$15="Long Term Business",MCR!D34="GB")),"ERROR","")</f>
        <v/>
      </c>
      <c r="AI34" s="74" t="str">
        <f t="shared" si="3"/>
        <v/>
      </c>
    </row>
    <row r="35" spans="1:35" s="28" customFormat="1" ht="12.75" customHeight="1" x14ac:dyDescent="0.3">
      <c r="A35" s="25"/>
      <c r="B35" s="63"/>
      <c r="D35" s="53"/>
      <c r="F35" s="52"/>
      <c r="H35" s="53"/>
      <c r="J35" s="3">
        <v>0</v>
      </c>
      <c r="L35" s="64">
        <f t="shared" si="0"/>
        <v>0</v>
      </c>
      <c r="N35" s="3">
        <v>0</v>
      </c>
      <c r="P35" s="64">
        <f t="shared" si="4"/>
        <v>0</v>
      </c>
      <c r="R35" s="66" t="str">
        <f t="shared" si="5"/>
        <v xml:space="preserve">  -  </v>
      </c>
      <c r="T35" s="65"/>
      <c r="U35" s="30"/>
      <c r="V35" s="64">
        <f t="shared" si="6"/>
        <v>0</v>
      </c>
      <c r="X35" s="64">
        <f t="shared" si="7"/>
        <v>0</v>
      </c>
      <c r="Z35" s="3"/>
      <c r="AB35" s="64">
        <f t="shared" si="1"/>
        <v>0</v>
      </c>
      <c r="AD35" s="66" t="str">
        <f t="shared" si="2"/>
        <v xml:space="preserve">  -  </v>
      </c>
      <c r="AE35" s="30"/>
      <c r="AG35" s="74" t="str">
        <f>IF(OR(AND(Summary!$D$15="General Business",MCR!D35="LTB"),AND(Summary!$D$15="Long Term Business",MCR!D35="GB")),"ERROR","")</f>
        <v/>
      </c>
      <c r="AI35" s="74" t="str">
        <f t="shared" si="3"/>
        <v/>
      </c>
    </row>
    <row r="36" spans="1:35" s="28" customFormat="1" ht="12.75" customHeight="1" x14ac:dyDescent="0.3">
      <c r="A36" s="25"/>
      <c r="B36" s="63"/>
      <c r="D36" s="53"/>
      <c r="F36" s="52"/>
      <c r="H36" s="53"/>
      <c r="J36" s="3">
        <v>0</v>
      </c>
      <c r="L36" s="64">
        <f t="shared" si="0"/>
        <v>0</v>
      </c>
      <c r="N36" s="3">
        <v>0</v>
      </c>
      <c r="P36" s="64">
        <f t="shared" si="4"/>
        <v>0</v>
      </c>
      <c r="R36" s="66" t="str">
        <f t="shared" si="5"/>
        <v xml:space="preserve">  -  </v>
      </c>
      <c r="T36" s="65"/>
      <c r="U36" s="30"/>
      <c r="V36" s="64">
        <f t="shared" si="6"/>
        <v>0</v>
      </c>
      <c r="X36" s="64">
        <f t="shared" si="7"/>
        <v>0</v>
      </c>
      <c r="Z36" s="3"/>
      <c r="AB36" s="64">
        <f t="shared" si="1"/>
        <v>0</v>
      </c>
      <c r="AD36" s="66" t="str">
        <f t="shared" si="2"/>
        <v xml:space="preserve">  -  </v>
      </c>
      <c r="AE36" s="30"/>
      <c r="AG36" s="74" t="str">
        <f>IF(OR(AND(Summary!$D$15="General Business",MCR!D36="LTB"),AND(Summary!$D$15="Long Term Business",MCR!D36="GB")),"ERROR","")</f>
        <v/>
      </c>
      <c r="AI36" s="74" t="str">
        <f t="shared" si="3"/>
        <v/>
      </c>
    </row>
    <row r="37" spans="1:35" s="28" customFormat="1" ht="12.75" customHeight="1" x14ac:dyDescent="0.3">
      <c r="A37" s="25"/>
      <c r="B37" s="63"/>
      <c r="D37" s="53"/>
      <c r="F37" s="52"/>
      <c r="H37" s="53"/>
      <c r="J37" s="3">
        <v>0</v>
      </c>
      <c r="L37" s="64">
        <f t="shared" si="0"/>
        <v>0</v>
      </c>
      <c r="N37" s="3">
        <v>0</v>
      </c>
      <c r="P37" s="64">
        <f t="shared" si="4"/>
        <v>0</v>
      </c>
      <c r="R37" s="66" t="str">
        <f t="shared" si="5"/>
        <v xml:space="preserve">  -  </v>
      </c>
      <c r="T37" s="65"/>
      <c r="U37" s="30"/>
      <c r="V37" s="64">
        <f t="shared" si="6"/>
        <v>0</v>
      </c>
      <c r="X37" s="64">
        <f t="shared" si="7"/>
        <v>0</v>
      </c>
      <c r="Z37" s="3"/>
      <c r="AB37" s="64">
        <f t="shared" si="1"/>
        <v>0</v>
      </c>
      <c r="AD37" s="66" t="str">
        <f t="shared" si="2"/>
        <v xml:space="preserve">  -  </v>
      </c>
      <c r="AE37" s="30"/>
      <c r="AG37" s="74" t="str">
        <f>IF(OR(AND(Summary!$D$15="General Business",MCR!D37="LTB"),AND(Summary!$D$15="Long Term Business",MCR!D37="GB")),"ERROR","")</f>
        <v/>
      </c>
      <c r="AI37" s="74" t="str">
        <f t="shared" si="3"/>
        <v/>
      </c>
    </row>
    <row r="38" spans="1:35" s="28" customFormat="1" ht="12.75" customHeight="1" x14ac:dyDescent="0.3">
      <c r="A38" s="25"/>
      <c r="B38" s="63"/>
      <c r="D38" s="53"/>
      <c r="F38" s="52"/>
      <c r="H38" s="53"/>
      <c r="J38" s="3">
        <v>0</v>
      </c>
      <c r="L38" s="64">
        <f t="shared" si="0"/>
        <v>0</v>
      </c>
      <c r="N38" s="3">
        <v>0</v>
      </c>
      <c r="P38" s="64">
        <f t="shared" si="4"/>
        <v>0</v>
      </c>
      <c r="R38" s="66" t="str">
        <f t="shared" si="5"/>
        <v xml:space="preserve">  -  </v>
      </c>
      <c r="T38" s="65"/>
      <c r="U38" s="30"/>
      <c r="V38" s="64">
        <f t="shared" si="6"/>
        <v>0</v>
      </c>
      <c r="X38" s="64">
        <f t="shared" si="7"/>
        <v>0</v>
      </c>
      <c r="Z38" s="3"/>
      <c r="AB38" s="64">
        <f t="shared" si="1"/>
        <v>0</v>
      </c>
      <c r="AD38" s="66" t="str">
        <f t="shared" si="2"/>
        <v xml:space="preserve">  -  </v>
      </c>
      <c r="AE38" s="30"/>
      <c r="AG38" s="74" t="str">
        <f>IF(OR(AND(Summary!$D$15="General Business",MCR!D38="LTB"),AND(Summary!$D$15="Long Term Business",MCR!D38="GB")),"ERROR","")</f>
        <v/>
      </c>
      <c r="AI38" s="74" t="str">
        <f t="shared" si="3"/>
        <v/>
      </c>
    </row>
    <row r="39" spans="1:35" s="28" customFormat="1" ht="12.75" customHeight="1" x14ac:dyDescent="0.3">
      <c r="A39" s="25"/>
      <c r="B39" s="63"/>
      <c r="D39" s="53"/>
      <c r="F39" s="52"/>
      <c r="H39" s="53"/>
      <c r="J39" s="3">
        <v>0</v>
      </c>
      <c r="L39" s="64">
        <f t="shared" si="0"/>
        <v>0</v>
      </c>
      <c r="N39" s="3">
        <v>0</v>
      </c>
      <c r="P39" s="64">
        <f t="shared" si="4"/>
        <v>0</v>
      </c>
      <c r="R39" s="66" t="str">
        <f t="shared" si="5"/>
        <v xml:space="preserve">  -  </v>
      </c>
      <c r="T39" s="65"/>
      <c r="U39" s="30"/>
      <c r="V39" s="64">
        <f t="shared" si="6"/>
        <v>0</v>
      </c>
      <c r="X39" s="64">
        <f t="shared" si="7"/>
        <v>0</v>
      </c>
      <c r="Z39" s="3"/>
      <c r="AB39" s="64">
        <f t="shared" si="1"/>
        <v>0</v>
      </c>
      <c r="AD39" s="66" t="str">
        <f t="shared" si="2"/>
        <v xml:space="preserve">  -  </v>
      </c>
      <c r="AE39" s="30"/>
      <c r="AG39" s="74" t="str">
        <f>IF(OR(AND(Summary!$D$15="General Business",MCR!D39="LTB"),AND(Summary!$D$15="Long Term Business",MCR!D39="GB")),"ERROR","")</f>
        <v/>
      </c>
      <c r="AI39" s="74" t="str">
        <f t="shared" si="3"/>
        <v/>
      </c>
    </row>
    <row r="40" spans="1:35" s="28" customFormat="1" ht="12.75" customHeight="1" x14ac:dyDescent="0.3">
      <c r="A40" s="25"/>
      <c r="B40" s="63"/>
      <c r="D40" s="53"/>
      <c r="F40" s="52"/>
      <c r="H40" s="53"/>
      <c r="J40" s="3">
        <v>0</v>
      </c>
      <c r="L40" s="64">
        <f t="shared" si="0"/>
        <v>0</v>
      </c>
      <c r="N40" s="3">
        <v>0</v>
      </c>
      <c r="P40" s="64">
        <f t="shared" si="4"/>
        <v>0</v>
      </c>
      <c r="R40" s="66" t="str">
        <f t="shared" si="5"/>
        <v xml:space="preserve">  -  </v>
      </c>
      <c r="T40" s="65"/>
      <c r="U40" s="30"/>
      <c r="V40" s="64">
        <f t="shared" si="6"/>
        <v>0</v>
      </c>
      <c r="X40" s="64">
        <f t="shared" si="7"/>
        <v>0</v>
      </c>
      <c r="Z40" s="3"/>
      <c r="AB40" s="64">
        <f t="shared" si="1"/>
        <v>0</v>
      </c>
      <c r="AD40" s="66" t="str">
        <f t="shared" si="2"/>
        <v xml:space="preserve">  -  </v>
      </c>
      <c r="AE40" s="30"/>
      <c r="AG40" s="74" t="str">
        <f>IF(OR(AND(Summary!$D$15="General Business",MCR!D40="LTB"),AND(Summary!$D$15="Long Term Business",MCR!D40="GB")),"ERROR","")</f>
        <v/>
      </c>
      <c r="AI40" s="74" t="str">
        <f t="shared" si="3"/>
        <v/>
      </c>
    </row>
    <row r="41" spans="1:35" s="28" customFormat="1" ht="12.75" hidden="1" customHeight="1" outlineLevel="1" x14ac:dyDescent="0.3">
      <c r="A41" s="25"/>
      <c r="B41" s="63"/>
      <c r="D41" s="53"/>
      <c r="F41" s="52"/>
      <c r="H41" s="53"/>
      <c r="J41" s="3">
        <v>0</v>
      </c>
      <c r="L41" s="64">
        <f t="shared" si="0"/>
        <v>0</v>
      </c>
      <c r="N41" s="3">
        <v>0</v>
      </c>
      <c r="P41" s="64">
        <f t="shared" si="4"/>
        <v>0</v>
      </c>
      <c r="R41" s="66" t="str">
        <f t="shared" si="5"/>
        <v xml:space="preserve">  -  </v>
      </c>
      <c r="T41" s="65"/>
      <c r="U41" s="30"/>
      <c r="V41" s="64">
        <f t="shared" si="6"/>
        <v>0</v>
      </c>
      <c r="X41" s="64">
        <f t="shared" si="7"/>
        <v>0</v>
      </c>
      <c r="Z41" s="3"/>
      <c r="AB41" s="64">
        <f t="shared" si="1"/>
        <v>0</v>
      </c>
      <c r="AD41" s="66" t="str">
        <f t="shared" si="2"/>
        <v xml:space="preserve">  -  </v>
      </c>
      <c r="AE41" s="30"/>
      <c r="AG41" s="74" t="str">
        <f>IF(OR(AND(Summary!$D$15="General Business",MCR!D41="LTB"),AND(Summary!$D$15="Long Term Business",MCR!D41="GB")),"ERROR","")</f>
        <v/>
      </c>
      <c r="AI41" s="74" t="str">
        <f t="shared" si="3"/>
        <v/>
      </c>
    </row>
    <row r="42" spans="1:35" s="28" customFormat="1" ht="12.75" hidden="1" customHeight="1" outlineLevel="1" x14ac:dyDescent="0.3">
      <c r="A42" s="25"/>
      <c r="B42" s="63"/>
      <c r="D42" s="53"/>
      <c r="F42" s="52"/>
      <c r="H42" s="53"/>
      <c r="J42" s="3">
        <v>0</v>
      </c>
      <c r="L42" s="64">
        <f t="shared" ref="L42:L105" si="8">IFERROR(J42*$H$17/$H42,0)</f>
        <v>0</v>
      </c>
      <c r="N42" s="3">
        <v>0</v>
      </c>
      <c r="P42" s="64">
        <f t="shared" ref="P42:P105" si="9">IFERROR(N42*$H$17/$H42,0)</f>
        <v>0</v>
      </c>
      <c r="R42" s="66" t="str">
        <f t="shared" si="5"/>
        <v xml:space="preserve">  -  </v>
      </c>
      <c r="T42" s="65"/>
      <c r="U42" s="30"/>
      <c r="V42" s="64">
        <f t="shared" si="6"/>
        <v>0</v>
      </c>
      <c r="X42" s="64">
        <f t="shared" si="7"/>
        <v>0</v>
      </c>
      <c r="Z42" s="3"/>
      <c r="AB42" s="64">
        <f t="shared" si="1"/>
        <v>0</v>
      </c>
      <c r="AD42" s="66" t="str">
        <f t="shared" si="2"/>
        <v xml:space="preserve">  -  </v>
      </c>
      <c r="AE42" s="30"/>
      <c r="AG42" s="74" t="str">
        <f>IF(OR(AND(Summary!$D$15="General Business",MCR!D42="LTB"),AND(Summary!$D$15="Long Term Business",MCR!D42="GB")),"ERROR","")</f>
        <v/>
      </c>
      <c r="AI42" s="74" t="str">
        <f t="shared" si="3"/>
        <v/>
      </c>
    </row>
    <row r="43" spans="1:35" s="28" customFormat="1" ht="12.75" hidden="1" customHeight="1" outlineLevel="1" x14ac:dyDescent="0.3">
      <c r="A43" s="25"/>
      <c r="B43" s="63"/>
      <c r="D43" s="53"/>
      <c r="F43" s="52"/>
      <c r="H43" s="53"/>
      <c r="J43" s="3">
        <v>0</v>
      </c>
      <c r="L43" s="64">
        <f t="shared" si="8"/>
        <v>0</v>
      </c>
      <c r="N43" s="3">
        <v>0</v>
      </c>
      <c r="P43" s="64">
        <f t="shared" si="9"/>
        <v>0</v>
      </c>
      <c r="R43" s="66" t="str">
        <f t="shared" si="5"/>
        <v xml:space="preserve">  -  </v>
      </c>
      <c r="T43" s="65"/>
      <c r="U43" s="30"/>
      <c r="V43" s="64">
        <f t="shared" si="6"/>
        <v>0</v>
      </c>
      <c r="X43" s="64">
        <f t="shared" si="7"/>
        <v>0</v>
      </c>
      <c r="Z43" s="3"/>
      <c r="AB43" s="64">
        <f t="shared" si="1"/>
        <v>0</v>
      </c>
      <c r="AD43" s="66" t="str">
        <f t="shared" si="2"/>
        <v xml:space="preserve">  -  </v>
      </c>
      <c r="AE43" s="30"/>
      <c r="AG43" s="74" t="str">
        <f>IF(OR(AND(Summary!$D$15="General Business",MCR!D43="LTB"),AND(Summary!$D$15="Long Term Business",MCR!D43="GB")),"ERROR","")</f>
        <v/>
      </c>
      <c r="AI43" s="74" t="str">
        <f t="shared" si="3"/>
        <v/>
      </c>
    </row>
    <row r="44" spans="1:35" s="28" customFormat="1" ht="12.75" hidden="1" customHeight="1" outlineLevel="1" x14ac:dyDescent="0.3">
      <c r="A44" s="25"/>
      <c r="B44" s="63"/>
      <c r="D44" s="53"/>
      <c r="F44" s="52"/>
      <c r="H44" s="53"/>
      <c r="J44" s="3">
        <v>0</v>
      </c>
      <c r="L44" s="64">
        <f t="shared" si="8"/>
        <v>0</v>
      </c>
      <c r="N44" s="3">
        <v>0</v>
      </c>
      <c r="P44" s="64">
        <f t="shared" si="9"/>
        <v>0</v>
      </c>
      <c r="R44" s="66" t="str">
        <f t="shared" si="5"/>
        <v xml:space="preserve">  -  </v>
      </c>
      <c r="T44" s="65"/>
      <c r="U44" s="30"/>
      <c r="V44" s="64">
        <f t="shared" si="6"/>
        <v>0</v>
      </c>
      <c r="X44" s="64">
        <f t="shared" si="7"/>
        <v>0</v>
      </c>
      <c r="Z44" s="3"/>
      <c r="AB44" s="64">
        <f t="shared" si="1"/>
        <v>0</v>
      </c>
      <c r="AD44" s="66" t="str">
        <f t="shared" si="2"/>
        <v xml:space="preserve">  -  </v>
      </c>
      <c r="AE44" s="30"/>
      <c r="AG44" s="74" t="str">
        <f>IF(OR(AND(Summary!$D$15="General Business",MCR!D44="LTB"),AND(Summary!$D$15="Long Term Business",MCR!D44="GB")),"ERROR","")</f>
        <v/>
      </c>
      <c r="AI44" s="74" t="str">
        <f t="shared" si="3"/>
        <v/>
      </c>
    </row>
    <row r="45" spans="1:35" s="28" customFormat="1" ht="12.75" hidden="1" customHeight="1" outlineLevel="1" x14ac:dyDescent="0.3">
      <c r="A45" s="25"/>
      <c r="B45" s="63"/>
      <c r="D45" s="53"/>
      <c r="F45" s="52"/>
      <c r="H45" s="53"/>
      <c r="J45" s="3">
        <v>0</v>
      </c>
      <c r="L45" s="64">
        <f t="shared" si="8"/>
        <v>0</v>
      </c>
      <c r="N45" s="3">
        <v>0</v>
      </c>
      <c r="P45" s="64">
        <f t="shared" si="9"/>
        <v>0</v>
      </c>
      <c r="R45" s="66" t="str">
        <f t="shared" si="5"/>
        <v xml:space="preserve">  -  </v>
      </c>
      <c r="T45" s="65"/>
      <c r="U45" s="30"/>
      <c r="V45" s="64">
        <f t="shared" si="6"/>
        <v>0</v>
      </c>
      <c r="X45" s="64">
        <f t="shared" si="7"/>
        <v>0</v>
      </c>
      <c r="Z45" s="3"/>
      <c r="AB45" s="64">
        <f t="shared" si="1"/>
        <v>0</v>
      </c>
      <c r="AD45" s="66" t="str">
        <f t="shared" si="2"/>
        <v xml:space="preserve">  -  </v>
      </c>
      <c r="AE45" s="30"/>
      <c r="AG45" s="74" t="str">
        <f>IF(OR(AND(Summary!$D$15="General Business",MCR!D45="LTB"),AND(Summary!$D$15="Long Term Business",MCR!D45="GB")),"ERROR","")</f>
        <v/>
      </c>
      <c r="AI45" s="74" t="str">
        <f t="shared" si="3"/>
        <v/>
      </c>
    </row>
    <row r="46" spans="1:35" s="28" customFormat="1" ht="12.75" hidden="1" customHeight="1" outlineLevel="1" x14ac:dyDescent="0.3">
      <c r="A46" s="25"/>
      <c r="B46" s="63"/>
      <c r="D46" s="53"/>
      <c r="F46" s="52"/>
      <c r="H46" s="53"/>
      <c r="J46" s="3">
        <v>0</v>
      </c>
      <c r="L46" s="64">
        <f t="shared" si="8"/>
        <v>0</v>
      </c>
      <c r="N46" s="3">
        <v>0</v>
      </c>
      <c r="P46" s="64">
        <f t="shared" si="9"/>
        <v>0</v>
      </c>
      <c r="R46" s="66" t="str">
        <f t="shared" si="5"/>
        <v xml:space="preserve">  -  </v>
      </c>
      <c r="T46" s="65"/>
      <c r="U46" s="30"/>
      <c r="V46" s="64">
        <f t="shared" si="6"/>
        <v>0</v>
      </c>
      <c r="X46" s="64">
        <f t="shared" si="7"/>
        <v>0</v>
      </c>
      <c r="Z46" s="3"/>
      <c r="AB46" s="64">
        <f t="shared" si="1"/>
        <v>0</v>
      </c>
      <c r="AD46" s="66" t="str">
        <f t="shared" si="2"/>
        <v xml:space="preserve">  -  </v>
      </c>
      <c r="AE46" s="30"/>
      <c r="AG46" s="74" t="str">
        <f>IF(OR(AND(Summary!$D$15="General Business",MCR!D46="LTB"),AND(Summary!$D$15="Long Term Business",MCR!D46="GB")),"ERROR","")</f>
        <v/>
      </c>
      <c r="AI46" s="74" t="str">
        <f t="shared" si="3"/>
        <v/>
      </c>
    </row>
    <row r="47" spans="1:35" s="28" customFormat="1" ht="12.75" hidden="1" customHeight="1" outlineLevel="1" x14ac:dyDescent="0.3">
      <c r="A47" s="25"/>
      <c r="B47" s="63"/>
      <c r="D47" s="53"/>
      <c r="F47" s="52"/>
      <c r="H47" s="53"/>
      <c r="J47" s="3">
        <v>0</v>
      </c>
      <c r="L47" s="64">
        <f t="shared" si="8"/>
        <v>0</v>
      </c>
      <c r="N47" s="3">
        <v>0</v>
      </c>
      <c r="P47" s="64">
        <f t="shared" si="9"/>
        <v>0</v>
      </c>
      <c r="R47" s="66" t="str">
        <f t="shared" si="5"/>
        <v xml:space="preserve">  -  </v>
      </c>
      <c r="T47" s="65"/>
      <c r="U47" s="30"/>
      <c r="V47" s="64">
        <f t="shared" si="6"/>
        <v>0</v>
      </c>
      <c r="X47" s="64">
        <f t="shared" si="7"/>
        <v>0</v>
      </c>
      <c r="Z47" s="3"/>
      <c r="AB47" s="64">
        <f t="shared" si="1"/>
        <v>0</v>
      </c>
      <c r="AD47" s="66" t="str">
        <f t="shared" si="2"/>
        <v xml:space="preserve">  -  </v>
      </c>
      <c r="AE47" s="30"/>
      <c r="AG47" s="74" t="str">
        <f>IF(OR(AND(Summary!$D$15="General Business",MCR!D47="LTB"),AND(Summary!$D$15="Long Term Business",MCR!D47="GB")),"ERROR","")</f>
        <v/>
      </c>
      <c r="AI47" s="74" t="str">
        <f t="shared" si="3"/>
        <v/>
      </c>
    </row>
    <row r="48" spans="1:35" s="28" customFormat="1" ht="12.75" hidden="1" customHeight="1" outlineLevel="1" x14ac:dyDescent="0.3">
      <c r="A48" s="25"/>
      <c r="B48" s="63"/>
      <c r="D48" s="53"/>
      <c r="F48" s="52"/>
      <c r="H48" s="53"/>
      <c r="J48" s="3">
        <v>0</v>
      </c>
      <c r="L48" s="64">
        <f t="shared" si="8"/>
        <v>0</v>
      </c>
      <c r="N48" s="3">
        <v>0</v>
      </c>
      <c r="P48" s="64">
        <f t="shared" si="9"/>
        <v>0</v>
      </c>
      <c r="R48" s="66" t="str">
        <f t="shared" si="5"/>
        <v xml:space="preserve">  -  </v>
      </c>
      <c r="T48" s="65"/>
      <c r="U48" s="30"/>
      <c r="V48" s="64">
        <f t="shared" si="6"/>
        <v>0</v>
      </c>
      <c r="X48" s="64">
        <f t="shared" si="7"/>
        <v>0</v>
      </c>
      <c r="Z48" s="3"/>
      <c r="AB48" s="64">
        <f t="shared" si="1"/>
        <v>0</v>
      </c>
      <c r="AD48" s="66" t="str">
        <f t="shared" si="2"/>
        <v xml:space="preserve">  -  </v>
      </c>
      <c r="AE48" s="30"/>
      <c r="AG48" s="74" t="str">
        <f>IF(OR(AND(Summary!$D$15="General Business",MCR!D48="LTB"),AND(Summary!$D$15="Long Term Business",MCR!D48="GB")),"ERROR","")</f>
        <v/>
      </c>
      <c r="AI48" s="74" t="str">
        <f t="shared" si="3"/>
        <v/>
      </c>
    </row>
    <row r="49" spans="1:35" s="28" customFormat="1" ht="12.75" hidden="1" customHeight="1" outlineLevel="1" x14ac:dyDescent="0.3">
      <c r="A49" s="25"/>
      <c r="B49" s="63"/>
      <c r="D49" s="53"/>
      <c r="F49" s="52"/>
      <c r="H49" s="53"/>
      <c r="J49" s="3">
        <v>0</v>
      </c>
      <c r="L49" s="64">
        <f t="shared" si="8"/>
        <v>0</v>
      </c>
      <c r="N49" s="3">
        <v>0</v>
      </c>
      <c r="P49" s="64">
        <f t="shared" si="9"/>
        <v>0</v>
      </c>
      <c r="R49" s="66" t="str">
        <f t="shared" si="5"/>
        <v xml:space="preserve">  -  </v>
      </c>
      <c r="T49" s="65"/>
      <c r="U49" s="30"/>
      <c r="V49" s="64">
        <f t="shared" si="6"/>
        <v>0</v>
      </c>
      <c r="X49" s="64">
        <f t="shared" si="7"/>
        <v>0</v>
      </c>
      <c r="Z49" s="3"/>
      <c r="AB49" s="64">
        <f t="shared" si="1"/>
        <v>0</v>
      </c>
      <c r="AD49" s="66" t="str">
        <f t="shared" si="2"/>
        <v xml:space="preserve">  -  </v>
      </c>
      <c r="AE49" s="30"/>
      <c r="AG49" s="74" t="str">
        <f>IF(OR(AND(Summary!$D$15="General Business",MCR!D49="LTB"),AND(Summary!$D$15="Long Term Business",MCR!D49="GB")),"ERROR","")</f>
        <v/>
      </c>
      <c r="AI49" s="74" t="str">
        <f t="shared" si="3"/>
        <v/>
      </c>
    </row>
    <row r="50" spans="1:35" s="28" customFormat="1" ht="12.75" hidden="1" customHeight="1" outlineLevel="1" x14ac:dyDescent="0.3">
      <c r="A50" s="25"/>
      <c r="B50" s="63"/>
      <c r="D50" s="53"/>
      <c r="F50" s="52"/>
      <c r="H50" s="53"/>
      <c r="J50" s="3">
        <v>0</v>
      </c>
      <c r="L50" s="64">
        <f t="shared" si="8"/>
        <v>0</v>
      </c>
      <c r="N50" s="3">
        <v>0</v>
      </c>
      <c r="P50" s="64">
        <f t="shared" si="9"/>
        <v>0</v>
      </c>
      <c r="R50" s="66" t="str">
        <f t="shared" si="5"/>
        <v xml:space="preserve">  -  </v>
      </c>
      <c r="T50" s="65"/>
      <c r="U50" s="30"/>
      <c r="V50" s="64">
        <f t="shared" si="6"/>
        <v>0</v>
      </c>
      <c r="X50" s="64">
        <f t="shared" si="7"/>
        <v>0</v>
      </c>
      <c r="Z50" s="3"/>
      <c r="AB50" s="64">
        <f t="shared" si="1"/>
        <v>0</v>
      </c>
      <c r="AD50" s="66" t="str">
        <f t="shared" si="2"/>
        <v xml:space="preserve">  -  </v>
      </c>
      <c r="AE50" s="30"/>
      <c r="AG50" s="74" t="str">
        <f>IF(OR(AND(Summary!$D$15="General Business",MCR!D50="LTB"),AND(Summary!$D$15="Long Term Business",MCR!D50="GB")),"ERROR","")</f>
        <v/>
      </c>
      <c r="AI50" s="74" t="str">
        <f t="shared" si="3"/>
        <v/>
      </c>
    </row>
    <row r="51" spans="1:35" s="28" customFormat="1" ht="12.75" hidden="1" customHeight="1" outlineLevel="1" x14ac:dyDescent="0.3">
      <c r="A51" s="25"/>
      <c r="B51" s="63"/>
      <c r="D51" s="53"/>
      <c r="F51" s="52"/>
      <c r="H51" s="53"/>
      <c r="J51" s="3">
        <v>0</v>
      </c>
      <c r="L51" s="64">
        <f t="shared" si="8"/>
        <v>0</v>
      </c>
      <c r="N51" s="3">
        <v>0</v>
      </c>
      <c r="P51" s="64">
        <f t="shared" si="9"/>
        <v>0</v>
      </c>
      <c r="R51" s="66" t="str">
        <f t="shared" si="5"/>
        <v xml:space="preserve">  -  </v>
      </c>
      <c r="T51" s="65"/>
      <c r="U51" s="30"/>
      <c r="V51" s="64">
        <f t="shared" si="6"/>
        <v>0</v>
      </c>
      <c r="X51" s="64">
        <f t="shared" si="7"/>
        <v>0</v>
      </c>
      <c r="Z51" s="3"/>
      <c r="AB51" s="64">
        <f t="shared" si="1"/>
        <v>0</v>
      </c>
      <c r="AD51" s="66" t="str">
        <f t="shared" si="2"/>
        <v xml:space="preserve">  -  </v>
      </c>
      <c r="AE51" s="30"/>
      <c r="AG51" s="74" t="str">
        <f>IF(OR(AND(Summary!$D$15="General Business",MCR!D51="LTB"),AND(Summary!$D$15="Long Term Business",MCR!D51="GB")),"ERROR","")</f>
        <v/>
      </c>
      <c r="AI51" s="74" t="str">
        <f t="shared" si="3"/>
        <v/>
      </c>
    </row>
    <row r="52" spans="1:35" s="28" customFormat="1" ht="12.75" hidden="1" customHeight="1" outlineLevel="1" x14ac:dyDescent="0.3">
      <c r="A52" s="25"/>
      <c r="B52" s="63"/>
      <c r="D52" s="53"/>
      <c r="F52" s="52"/>
      <c r="H52" s="53"/>
      <c r="J52" s="3">
        <v>0</v>
      </c>
      <c r="L52" s="64">
        <f t="shared" si="8"/>
        <v>0</v>
      </c>
      <c r="N52" s="3">
        <v>0</v>
      </c>
      <c r="P52" s="64">
        <f t="shared" si="9"/>
        <v>0</v>
      </c>
      <c r="R52" s="66" t="str">
        <f t="shared" si="5"/>
        <v xml:space="preserve">  -  </v>
      </c>
      <c r="T52" s="65"/>
      <c r="U52" s="30"/>
      <c r="V52" s="64">
        <f t="shared" si="6"/>
        <v>0</v>
      </c>
      <c r="X52" s="64">
        <f t="shared" si="7"/>
        <v>0</v>
      </c>
      <c r="Z52" s="3"/>
      <c r="AB52" s="64">
        <f t="shared" si="1"/>
        <v>0</v>
      </c>
      <c r="AD52" s="66" t="str">
        <f t="shared" si="2"/>
        <v xml:space="preserve">  -  </v>
      </c>
      <c r="AE52" s="30"/>
      <c r="AG52" s="74" t="str">
        <f>IF(OR(AND(Summary!$D$15="General Business",MCR!D52="LTB"),AND(Summary!$D$15="Long Term Business",MCR!D52="GB")),"ERROR","")</f>
        <v/>
      </c>
      <c r="AI52" s="74" t="str">
        <f t="shared" si="3"/>
        <v/>
      </c>
    </row>
    <row r="53" spans="1:35" s="28" customFormat="1" ht="12.75" hidden="1" customHeight="1" outlineLevel="1" x14ac:dyDescent="0.3">
      <c r="A53" s="25"/>
      <c r="B53" s="63"/>
      <c r="D53" s="53"/>
      <c r="F53" s="52"/>
      <c r="H53" s="53"/>
      <c r="J53" s="3">
        <v>0</v>
      </c>
      <c r="L53" s="64">
        <f t="shared" si="8"/>
        <v>0</v>
      </c>
      <c r="N53" s="3">
        <v>0</v>
      </c>
      <c r="P53" s="64">
        <f t="shared" si="9"/>
        <v>0</v>
      </c>
      <c r="R53" s="66" t="str">
        <f t="shared" si="5"/>
        <v xml:space="preserve">  -  </v>
      </c>
      <c r="T53" s="65"/>
      <c r="U53" s="30"/>
      <c r="V53" s="64">
        <f t="shared" si="6"/>
        <v>0</v>
      </c>
      <c r="X53" s="64">
        <f t="shared" si="7"/>
        <v>0</v>
      </c>
      <c r="Z53" s="3"/>
      <c r="AB53" s="64">
        <f t="shared" si="1"/>
        <v>0</v>
      </c>
      <c r="AD53" s="66" t="str">
        <f t="shared" si="2"/>
        <v xml:space="preserve">  -  </v>
      </c>
      <c r="AE53" s="30"/>
      <c r="AG53" s="74" t="str">
        <f>IF(OR(AND(Summary!$D$15="General Business",MCR!D53="LTB"),AND(Summary!$D$15="Long Term Business",MCR!D53="GB")),"ERROR","")</f>
        <v/>
      </c>
      <c r="AI53" s="74" t="str">
        <f t="shared" si="3"/>
        <v/>
      </c>
    </row>
    <row r="54" spans="1:35" s="28" customFormat="1" ht="12.75" hidden="1" customHeight="1" outlineLevel="1" x14ac:dyDescent="0.3">
      <c r="A54" s="25"/>
      <c r="B54" s="63"/>
      <c r="D54" s="53"/>
      <c r="F54" s="52"/>
      <c r="H54" s="53"/>
      <c r="J54" s="3">
        <v>0</v>
      </c>
      <c r="L54" s="64">
        <f t="shared" si="8"/>
        <v>0</v>
      </c>
      <c r="N54" s="3">
        <v>0</v>
      </c>
      <c r="P54" s="64">
        <f t="shared" si="9"/>
        <v>0</v>
      </c>
      <c r="R54" s="66" t="str">
        <f t="shared" si="5"/>
        <v xml:space="preserve">  -  </v>
      </c>
      <c r="T54" s="65"/>
      <c r="U54" s="30"/>
      <c r="V54" s="64">
        <f t="shared" si="6"/>
        <v>0</v>
      </c>
      <c r="X54" s="64">
        <f t="shared" si="7"/>
        <v>0</v>
      </c>
      <c r="Z54" s="3"/>
      <c r="AB54" s="64">
        <f t="shared" si="1"/>
        <v>0</v>
      </c>
      <c r="AD54" s="66" t="str">
        <f t="shared" si="2"/>
        <v xml:space="preserve">  -  </v>
      </c>
      <c r="AE54" s="30"/>
      <c r="AG54" s="74" t="str">
        <f>IF(OR(AND(Summary!$D$15="General Business",MCR!D54="LTB"),AND(Summary!$D$15="Long Term Business",MCR!D54="GB")),"ERROR","")</f>
        <v/>
      </c>
      <c r="AI54" s="74" t="str">
        <f t="shared" si="3"/>
        <v/>
      </c>
    </row>
    <row r="55" spans="1:35" s="28" customFormat="1" ht="12.75" hidden="1" customHeight="1" outlineLevel="1" x14ac:dyDescent="0.3">
      <c r="A55" s="25"/>
      <c r="B55" s="63"/>
      <c r="D55" s="53"/>
      <c r="F55" s="52"/>
      <c r="H55" s="53"/>
      <c r="J55" s="3">
        <v>0</v>
      </c>
      <c r="L55" s="64">
        <f t="shared" si="8"/>
        <v>0</v>
      </c>
      <c r="N55" s="3">
        <v>0</v>
      </c>
      <c r="P55" s="64">
        <f t="shared" si="9"/>
        <v>0</v>
      </c>
      <c r="R55" s="66" t="str">
        <f t="shared" si="5"/>
        <v xml:space="preserve">  -  </v>
      </c>
      <c r="T55" s="65"/>
      <c r="U55" s="30"/>
      <c r="V55" s="64">
        <f t="shared" si="6"/>
        <v>0</v>
      </c>
      <c r="X55" s="64">
        <f t="shared" si="7"/>
        <v>0</v>
      </c>
      <c r="Z55" s="3"/>
      <c r="AB55" s="64">
        <f t="shared" si="1"/>
        <v>0</v>
      </c>
      <c r="AD55" s="66" t="str">
        <f t="shared" si="2"/>
        <v xml:space="preserve">  -  </v>
      </c>
      <c r="AE55" s="30"/>
      <c r="AG55" s="74" t="str">
        <f>IF(OR(AND(Summary!$D$15="General Business",MCR!D55="LTB"),AND(Summary!$D$15="Long Term Business",MCR!D55="GB")),"ERROR","")</f>
        <v/>
      </c>
      <c r="AI55" s="74" t="str">
        <f t="shared" si="3"/>
        <v/>
      </c>
    </row>
    <row r="56" spans="1:35" s="28" customFormat="1" ht="12.75" hidden="1" customHeight="1" outlineLevel="1" x14ac:dyDescent="0.3">
      <c r="A56" s="25"/>
      <c r="B56" s="63"/>
      <c r="D56" s="53"/>
      <c r="F56" s="52"/>
      <c r="H56" s="53"/>
      <c r="J56" s="3">
        <v>0</v>
      </c>
      <c r="L56" s="64">
        <f t="shared" si="8"/>
        <v>0</v>
      </c>
      <c r="N56" s="3">
        <v>0</v>
      </c>
      <c r="P56" s="64">
        <f t="shared" si="9"/>
        <v>0</v>
      </c>
      <c r="R56" s="66" t="str">
        <f t="shared" si="5"/>
        <v xml:space="preserve">  -  </v>
      </c>
      <c r="T56" s="65"/>
      <c r="U56" s="30"/>
      <c r="V56" s="64">
        <f t="shared" si="6"/>
        <v>0</v>
      </c>
      <c r="X56" s="64">
        <f t="shared" si="7"/>
        <v>0</v>
      </c>
      <c r="Z56" s="3"/>
      <c r="AB56" s="64">
        <f t="shared" si="1"/>
        <v>0</v>
      </c>
      <c r="AD56" s="66" t="str">
        <f t="shared" si="2"/>
        <v xml:space="preserve">  -  </v>
      </c>
      <c r="AE56" s="30"/>
      <c r="AG56" s="74" t="str">
        <f>IF(OR(AND(Summary!$D$15="General Business",MCR!D56="LTB"),AND(Summary!$D$15="Long Term Business",MCR!D56="GB")),"ERROR","")</f>
        <v/>
      </c>
      <c r="AI56" s="74" t="str">
        <f t="shared" si="3"/>
        <v/>
      </c>
    </row>
    <row r="57" spans="1:35" s="28" customFormat="1" ht="12.75" hidden="1" customHeight="1" outlineLevel="1" x14ac:dyDescent="0.3">
      <c r="A57" s="25"/>
      <c r="B57" s="63"/>
      <c r="D57" s="53"/>
      <c r="F57" s="52"/>
      <c r="H57" s="53"/>
      <c r="J57" s="3">
        <v>0</v>
      </c>
      <c r="L57" s="64">
        <f t="shared" si="8"/>
        <v>0</v>
      </c>
      <c r="N57" s="3">
        <v>0</v>
      </c>
      <c r="P57" s="64">
        <f t="shared" si="9"/>
        <v>0</v>
      </c>
      <c r="R57" s="66" t="str">
        <f t="shared" si="5"/>
        <v xml:space="preserve">  -  </v>
      </c>
      <c r="T57" s="65"/>
      <c r="U57" s="30"/>
      <c r="V57" s="64">
        <f t="shared" si="6"/>
        <v>0</v>
      </c>
      <c r="X57" s="64">
        <f t="shared" si="7"/>
        <v>0</v>
      </c>
      <c r="Z57" s="3"/>
      <c r="AB57" s="64">
        <f t="shared" si="1"/>
        <v>0</v>
      </c>
      <c r="AD57" s="66" t="str">
        <f t="shared" si="2"/>
        <v xml:space="preserve">  -  </v>
      </c>
      <c r="AE57" s="30"/>
      <c r="AG57" s="74" t="str">
        <f>IF(OR(AND(Summary!$D$15="General Business",MCR!D57="LTB"),AND(Summary!$D$15="Long Term Business",MCR!D57="GB")),"ERROR","")</f>
        <v/>
      </c>
      <c r="AI57" s="74" t="str">
        <f t="shared" si="3"/>
        <v/>
      </c>
    </row>
    <row r="58" spans="1:35" s="28" customFormat="1" ht="12.75" hidden="1" customHeight="1" outlineLevel="1" x14ac:dyDescent="0.3">
      <c r="A58" s="25"/>
      <c r="B58" s="63"/>
      <c r="D58" s="53"/>
      <c r="F58" s="52"/>
      <c r="H58" s="53"/>
      <c r="J58" s="3">
        <v>0</v>
      </c>
      <c r="L58" s="64">
        <f t="shared" si="8"/>
        <v>0</v>
      </c>
      <c r="N58" s="3">
        <v>0</v>
      </c>
      <c r="P58" s="64">
        <f t="shared" si="9"/>
        <v>0</v>
      </c>
      <c r="R58" s="66" t="str">
        <f t="shared" si="5"/>
        <v xml:space="preserve">  -  </v>
      </c>
      <c r="T58" s="65"/>
      <c r="U58" s="30"/>
      <c r="V58" s="64">
        <f t="shared" si="6"/>
        <v>0</v>
      </c>
      <c r="X58" s="64">
        <f t="shared" si="7"/>
        <v>0</v>
      </c>
      <c r="Z58" s="3"/>
      <c r="AB58" s="64">
        <f t="shared" si="1"/>
        <v>0</v>
      </c>
      <c r="AD58" s="66" t="str">
        <f t="shared" si="2"/>
        <v xml:space="preserve">  -  </v>
      </c>
      <c r="AE58" s="30"/>
      <c r="AG58" s="74" t="str">
        <f>IF(OR(AND(Summary!$D$15="General Business",MCR!D58="LTB"),AND(Summary!$D$15="Long Term Business",MCR!D58="GB")),"ERROR","")</f>
        <v/>
      </c>
      <c r="AI58" s="74" t="str">
        <f t="shared" si="3"/>
        <v/>
      </c>
    </row>
    <row r="59" spans="1:35" s="28" customFormat="1" ht="12.75" hidden="1" customHeight="1" outlineLevel="1" x14ac:dyDescent="0.3">
      <c r="A59" s="25"/>
      <c r="B59" s="63"/>
      <c r="D59" s="53"/>
      <c r="F59" s="52"/>
      <c r="H59" s="53"/>
      <c r="J59" s="3">
        <v>0</v>
      </c>
      <c r="L59" s="64">
        <f t="shared" si="8"/>
        <v>0</v>
      </c>
      <c r="N59" s="3">
        <v>0</v>
      </c>
      <c r="P59" s="64">
        <f t="shared" si="9"/>
        <v>0</v>
      </c>
      <c r="R59" s="66" t="str">
        <f t="shared" si="5"/>
        <v xml:space="preserve">  -  </v>
      </c>
      <c r="T59" s="65"/>
      <c r="U59" s="30"/>
      <c r="V59" s="64">
        <f t="shared" si="6"/>
        <v>0</v>
      </c>
      <c r="X59" s="64">
        <f t="shared" si="7"/>
        <v>0</v>
      </c>
      <c r="Z59" s="3"/>
      <c r="AB59" s="64">
        <f t="shared" si="1"/>
        <v>0</v>
      </c>
      <c r="AD59" s="66" t="str">
        <f t="shared" si="2"/>
        <v xml:space="preserve">  -  </v>
      </c>
      <c r="AE59" s="30"/>
      <c r="AG59" s="74" t="str">
        <f>IF(OR(AND(Summary!$D$15="General Business",MCR!D59="LTB"),AND(Summary!$D$15="Long Term Business",MCR!D59="GB")),"ERROR","")</f>
        <v/>
      </c>
      <c r="AI59" s="74" t="str">
        <f t="shared" si="3"/>
        <v/>
      </c>
    </row>
    <row r="60" spans="1:35" s="28" customFormat="1" ht="12.75" hidden="1" customHeight="1" outlineLevel="1" x14ac:dyDescent="0.3">
      <c r="A60" s="25"/>
      <c r="B60" s="63"/>
      <c r="D60" s="53"/>
      <c r="F60" s="52"/>
      <c r="H60" s="53"/>
      <c r="J60" s="3">
        <v>0</v>
      </c>
      <c r="L60" s="64">
        <f t="shared" si="8"/>
        <v>0</v>
      </c>
      <c r="N60" s="3">
        <v>0</v>
      </c>
      <c r="P60" s="64">
        <f t="shared" si="9"/>
        <v>0</v>
      </c>
      <c r="R60" s="66" t="str">
        <f t="shared" si="5"/>
        <v xml:space="preserve">  -  </v>
      </c>
      <c r="T60" s="65"/>
      <c r="U60" s="30"/>
      <c r="V60" s="64">
        <f t="shared" si="6"/>
        <v>0</v>
      </c>
      <c r="X60" s="64">
        <f t="shared" si="7"/>
        <v>0</v>
      </c>
      <c r="Z60" s="3"/>
      <c r="AB60" s="64">
        <f t="shared" si="1"/>
        <v>0</v>
      </c>
      <c r="AD60" s="66" t="str">
        <f t="shared" si="2"/>
        <v xml:space="preserve">  -  </v>
      </c>
      <c r="AE60" s="30"/>
      <c r="AG60" s="74" t="str">
        <f>IF(OR(AND(Summary!$D$15="General Business",MCR!D60="LTB"),AND(Summary!$D$15="Long Term Business",MCR!D60="GB")),"ERROR","")</f>
        <v/>
      </c>
      <c r="AI60" s="74" t="str">
        <f t="shared" si="3"/>
        <v/>
      </c>
    </row>
    <row r="61" spans="1:35" s="28" customFormat="1" ht="12.75" hidden="1" customHeight="1" outlineLevel="1" x14ac:dyDescent="0.3">
      <c r="A61" s="25"/>
      <c r="B61" s="63"/>
      <c r="D61" s="53"/>
      <c r="F61" s="52"/>
      <c r="H61" s="53"/>
      <c r="J61" s="3">
        <v>0</v>
      </c>
      <c r="L61" s="64">
        <f t="shared" si="8"/>
        <v>0</v>
      </c>
      <c r="N61" s="3">
        <v>0</v>
      </c>
      <c r="P61" s="64">
        <f t="shared" si="9"/>
        <v>0</v>
      </c>
      <c r="R61" s="66" t="str">
        <f t="shared" si="5"/>
        <v xml:space="preserve">  -  </v>
      </c>
      <c r="T61" s="65"/>
      <c r="U61" s="30"/>
      <c r="V61" s="64">
        <f t="shared" si="6"/>
        <v>0</v>
      </c>
      <c r="X61" s="64">
        <f t="shared" si="7"/>
        <v>0</v>
      </c>
      <c r="Z61" s="3"/>
      <c r="AB61" s="64">
        <f t="shared" si="1"/>
        <v>0</v>
      </c>
      <c r="AD61" s="66" t="str">
        <f t="shared" si="2"/>
        <v xml:space="preserve">  -  </v>
      </c>
      <c r="AE61" s="30"/>
      <c r="AG61" s="74" t="str">
        <f>IF(OR(AND(Summary!$D$15="General Business",MCR!D61="LTB"),AND(Summary!$D$15="Long Term Business",MCR!D61="GB")),"ERROR","")</f>
        <v/>
      </c>
      <c r="AI61" s="74" t="str">
        <f t="shared" si="3"/>
        <v/>
      </c>
    </row>
    <row r="62" spans="1:35" s="28" customFormat="1" ht="12.75" hidden="1" customHeight="1" outlineLevel="1" x14ac:dyDescent="0.3">
      <c r="A62" s="25"/>
      <c r="B62" s="63"/>
      <c r="D62" s="53"/>
      <c r="F62" s="52"/>
      <c r="H62" s="53"/>
      <c r="J62" s="3">
        <v>0</v>
      </c>
      <c r="L62" s="64">
        <f t="shared" si="8"/>
        <v>0</v>
      </c>
      <c r="N62" s="3">
        <v>0</v>
      </c>
      <c r="P62" s="64">
        <f t="shared" si="9"/>
        <v>0</v>
      </c>
      <c r="R62" s="66" t="str">
        <f t="shared" si="5"/>
        <v xml:space="preserve">  -  </v>
      </c>
      <c r="T62" s="65"/>
      <c r="U62" s="30"/>
      <c r="V62" s="64">
        <f t="shared" si="6"/>
        <v>0</v>
      </c>
      <c r="X62" s="64">
        <f t="shared" si="7"/>
        <v>0</v>
      </c>
      <c r="Z62" s="3"/>
      <c r="AB62" s="64">
        <f t="shared" si="1"/>
        <v>0</v>
      </c>
      <c r="AD62" s="66" t="str">
        <f t="shared" si="2"/>
        <v xml:space="preserve">  -  </v>
      </c>
      <c r="AE62" s="30"/>
      <c r="AG62" s="74" t="str">
        <f>IF(OR(AND(Summary!$D$15="General Business",MCR!D62="LTB"),AND(Summary!$D$15="Long Term Business",MCR!D62="GB")),"ERROR","")</f>
        <v/>
      </c>
      <c r="AI62" s="74" t="str">
        <f t="shared" si="3"/>
        <v/>
      </c>
    </row>
    <row r="63" spans="1:35" s="28" customFormat="1" ht="12.75" hidden="1" customHeight="1" outlineLevel="1" x14ac:dyDescent="0.3">
      <c r="A63" s="25"/>
      <c r="B63" s="63"/>
      <c r="D63" s="53"/>
      <c r="F63" s="52"/>
      <c r="H63" s="53"/>
      <c r="J63" s="3">
        <v>0</v>
      </c>
      <c r="L63" s="64">
        <f t="shared" si="8"/>
        <v>0</v>
      </c>
      <c r="N63" s="3">
        <v>0</v>
      </c>
      <c r="P63" s="64">
        <f t="shared" si="9"/>
        <v>0</v>
      </c>
      <c r="R63" s="66" t="str">
        <f t="shared" si="5"/>
        <v xml:space="preserve">  -  </v>
      </c>
      <c r="T63" s="65"/>
      <c r="U63" s="30"/>
      <c r="V63" s="64">
        <f t="shared" si="6"/>
        <v>0</v>
      </c>
      <c r="X63" s="64">
        <f t="shared" si="7"/>
        <v>0</v>
      </c>
      <c r="Z63" s="3"/>
      <c r="AB63" s="64">
        <f t="shared" si="1"/>
        <v>0</v>
      </c>
      <c r="AD63" s="66" t="str">
        <f t="shared" si="2"/>
        <v xml:space="preserve">  -  </v>
      </c>
      <c r="AE63" s="30"/>
      <c r="AG63" s="74" t="str">
        <f>IF(OR(AND(Summary!$D$15="General Business",MCR!D63="LTB"),AND(Summary!$D$15="Long Term Business",MCR!D63="GB")),"ERROR","")</f>
        <v/>
      </c>
      <c r="AI63" s="74" t="str">
        <f t="shared" si="3"/>
        <v/>
      </c>
    </row>
    <row r="64" spans="1:35" s="28" customFormat="1" ht="12.75" customHeight="1" collapsed="1" x14ac:dyDescent="0.3">
      <c r="A64" s="25"/>
      <c r="B64" s="63"/>
      <c r="D64" s="53"/>
      <c r="F64" s="52"/>
      <c r="H64" s="53"/>
      <c r="J64" s="3">
        <v>0</v>
      </c>
      <c r="L64" s="64">
        <f t="shared" si="8"/>
        <v>0</v>
      </c>
      <c r="N64" s="3">
        <v>0</v>
      </c>
      <c r="P64" s="64">
        <f t="shared" si="9"/>
        <v>0</v>
      </c>
      <c r="R64" s="66" t="str">
        <f t="shared" si="5"/>
        <v xml:space="preserve">  -  </v>
      </c>
      <c r="T64" s="65"/>
      <c r="U64" s="30"/>
      <c r="V64" s="64">
        <f t="shared" si="6"/>
        <v>0</v>
      </c>
      <c r="X64" s="64">
        <f t="shared" si="7"/>
        <v>0</v>
      </c>
      <c r="Z64" s="3"/>
      <c r="AB64" s="64">
        <f t="shared" si="1"/>
        <v>0</v>
      </c>
      <c r="AD64" s="66" t="str">
        <f t="shared" si="2"/>
        <v xml:space="preserve">  -  </v>
      </c>
      <c r="AE64" s="30"/>
      <c r="AG64" s="74" t="str">
        <f>IF(OR(AND(Summary!$D$15="General Business",MCR!D64="LTB"),AND(Summary!$D$15="Long Term Business",MCR!D64="GB")),"ERROR","")</f>
        <v/>
      </c>
      <c r="AI64" s="74" t="str">
        <f t="shared" si="3"/>
        <v/>
      </c>
    </row>
    <row r="65" spans="1:35" s="28" customFormat="1" ht="12.75" hidden="1" customHeight="1" outlineLevel="1" x14ac:dyDescent="0.3">
      <c r="A65" s="25"/>
      <c r="B65" s="63"/>
      <c r="D65" s="53"/>
      <c r="F65" s="52"/>
      <c r="H65" s="53"/>
      <c r="J65" s="3">
        <v>0</v>
      </c>
      <c r="L65" s="64">
        <f t="shared" si="8"/>
        <v>0</v>
      </c>
      <c r="N65" s="3">
        <v>0</v>
      </c>
      <c r="P65" s="64">
        <f t="shared" si="9"/>
        <v>0</v>
      </c>
      <c r="R65" s="66" t="str">
        <f t="shared" si="5"/>
        <v xml:space="preserve">  -  </v>
      </c>
      <c r="T65" s="65"/>
      <c r="U65" s="30"/>
      <c r="V65" s="64">
        <f t="shared" si="6"/>
        <v>0</v>
      </c>
      <c r="X65" s="64">
        <f t="shared" si="7"/>
        <v>0</v>
      </c>
      <c r="Z65" s="3"/>
      <c r="AB65" s="64">
        <f t="shared" si="1"/>
        <v>0</v>
      </c>
      <c r="AD65" s="66" t="str">
        <f t="shared" si="2"/>
        <v xml:space="preserve">  -  </v>
      </c>
      <c r="AE65" s="30"/>
      <c r="AG65" s="74" t="str">
        <f>IF(OR(AND(Summary!$D$15="General Business",MCR!D65="LTB"),AND(Summary!$D$15="Long Term Business",MCR!D65="GB")),"ERROR","")</f>
        <v/>
      </c>
      <c r="AI65" s="74" t="str">
        <f t="shared" si="3"/>
        <v/>
      </c>
    </row>
    <row r="66" spans="1:35" s="28" customFormat="1" ht="12.75" hidden="1" customHeight="1" outlineLevel="1" x14ac:dyDescent="0.3">
      <c r="A66" s="25"/>
      <c r="B66" s="63"/>
      <c r="D66" s="53"/>
      <c r="F66" s="52"/>
      <c r="H66" s="53"/>
      <c r="J66" s="3">
        <v>0</v>
      </c>
      <c r="L66" s="64">
        <f t="shared" si="8"/>
        <v>0</v>
      </c>
      <c r="N66" s="3">
        <v>0</v>
      </c>
      <c r="P66" s="64">
        <f t="shared" si="9"/>
        <v>0</v>
      </c>
      <c r="R66" s="66" t="str">
        <f t="shared" si="5"/>
        <v xml:space="preserve">  -  </v>
      </c>
      <c r="T66" s="65"/>
      <c r="U66" s="30"/>
      <c r="V66" s="64">
        <f t="shared" si="6"/>
        <v>0</v>
      </c>
      <c r="X66" s="64">
        <f t="shared" si="7"/>
        <v>0</v>
      </c>
      <c r="Z66" s="3"/>
      <c r="AB66" s="64">
        <f t="shared" si="1"/>
        <v>0</v>
      </c>
      <c r="AD66" s="66" t="str">
        <f t="shared" si="2"/>
        <v xml:space="preserve">  -  </v>
      </c>
      <c r="AE66" s="30"/>
      <c r="AG66" s="74" t="str">
        <f>IF(OR(AND(Summary!$D$15="General Business",MCR!D66="LTB"),AND(Summary!$D$15="Long Term Business",MCR!D66="GB")),"ERROR","")</f>
        <v/>
      </c>
      <c r="AI66" s="74" t="str">
        <f t="shared" si="3"/>
        <v/>
      </c>
    </row>
    <row r="67" spans="1:35" s="28" customFormat="1" ht="12.75" hidden="1" customHeight="1" outlineLevel="1" x14ac:dyDescent="0.3">
      <c r="A67" s="25"/>
      <c r="B67" s="63"/>
      <c r="D67" s="53"/>
      <c r="F67" s="52"/>
      <c r="H67" s="53"/>
      <c r="J67" s="3">
        <v>0</v>
      </c>
      <c r="L67" s="64">
        <f t="shared" si="8"/>
        <v>0</v>
      </c>
      <c r="N67" s="3">
        <v>0</v>
      </c>
      <c r="P67" s="64">
        <f t="shared" si="9"/>
        <v>0</v>
      </c>
      <c r="R67" s="66" t="str">
        <f t="shared" si="5"/>
        <v xml:space="preserve">  -  </v>
      </c>
      <c r="T67" s="65"/>
      <c r="U67" s="30"/>
      <c r="V67" s="64">
        <f t="shared" si="6"/>
        <v>0</v>
      </c>
      <c r="X67" s="64">
        <f t="shared" si="7"/>
        <v>0</v>
      </c>
      <c r="Z67" s="3"/>
      <c r="AB67" s="64">
        <f t="shared" si="1"/>
        <v>0</v>
      </c>
      <c r="AD67" s="66" t="str">
        <f t="shared" si="2"/>
        <v xml:space="preserve">  -  </v>
      </c>
      <c r="AE67" s="30"/>
      <c r="AG67" s="74" t="str">
        <f>IF(OR(AND(Summary!$D$15="General Business",MCR!D67="LTB"),AND(Summary!$D$15="Long Term Business",MCR!D67="GB")),"ERROR","")</f>
        <v/>
      </c>
      <c r="AI67" s="74" t="str">
        <f t="shared" si="3"/>
        <v/>
      </c>
    </row>
    <row r="68" spans="1:35" s="28" customFormat="1" ht="12.75" hidden="1" customHeight="1" outlineLevel="1" x14ac:dyDescent="0.3">
      <c r="A68" s="25"/>
      <c r="B68" s="63"/>
      <c r="D68" s="53"/>
      <c r="F68" s="52"/>
      <c r="H68" s="53"/>
      <c r="J68" s="3">
        <v>0</v>
      </c>
      <c r="L68" s="64">
        <f t="shared" si="8"/>
        <v>0</v>
      </c>
      <c r="N68" s="3">
        <v>0</v>
      </c>
      <c r="P68" s="64">
        <f t="shared" si="9"/>
        <v>0</v>
      </c>
      <c r="R68" s="66" t="str">
        <f t="shared" si="5"/>
        <v xml:space="preserve">  -  </v>
      </c>
      <c r="T68" s="65"/>
      <c r="U68" s="30"/>
      <c r="V68" s="64">
        <f t="shared" si="6"/>
        <v>0</v>
      </c>
      <c r="X68" s="64">
        <f t="shared" si="7"/>
        <v>0</v>
      </c>
      <c r="Z68" s="3"/>
      <c r="AB68" s="64">
        <f t="shared" si="1"/>
        <v>0</v>
      </c>
      <c r="AD68" s="66" t="str">
        <f t="shared" si="2"/>
        <v xml:space="preserve">  -  </v>
      </c>
      <c r="AE68" s="30"/>
      <c r="AG68" s="74" t="str">
        <f>IF(OR(AND(Summary!$D$15="General Business",MCR!D68="LTB"),AND(Summary!$D$15="Long Term Business",MCR!D68="GB")),"ERROR","")</f>
        <v/>
      </c>
      <c r="AI68" s="74" t="str">
        <f t="shared" si="3"/>
        <v/>
      </c>
    </row>
    <row r="69" spans="1:35" s="28" customFormat="1" ht="12.75" hidden="1" customHeight="1" outlineLevel="1" x14ac:dyDescent="0.3">
      <c r="A69" s="25"/>
      <c r="B69" s="63"/>
      <c r="D69" s="53"/>
      <c r="F69" s="52"/>
      <c r="H69" s="53"/>
      <c r="J69" s="3">
        <v>0</v>
      </c>
      <c r="L69" s="64">
        <f t="shared" si="8"/>
        <v>0</v>
      </c>
      <c r="N69" s="3">
        <v>0</v>
      </c>
      <c r="P69" s="64">
        <f t="shared" si="9"/>
        <v>0</v>
      </c>
      <c r="R69" s="66" t="str">
        <f t="shared" si="5"/>
        <v xml:space="preserve">  -  </v>
      </c>
      <c r="T69" s="65"/>
      <c r="U69" s="30"/>
      <c r="V69" s="64">
        <f t="shared" si="6"/>
        <v>0</v>
      </c>
      <c r="X69" s="64">
        <f t="shared" si="7"/>
        <v>0</v>
      </c>
      <c r="Z69" s="3"/>
      <c r="AB69" s="64">
        <f t="shared" si="1"/>
        <v>0</v>
      </c>
      <c r="AD69" s="66" t="str">
        <f t="shared" si="2"/>
        <v xml:space="preserve">  -  </v>
      </c>
      <c r="AE69" s="30"/>
      <c r="AG69" s="74" t="str">
        <f>IF(OR(AND(Summary!$D$15="General Business",MCR!D69="LTB"),AND(Summary!$D$15="Long Term Business",MCR!D69="GB")),"ERROR","")</f>
        <v/>
      </c>
      <c r="AI69" s="74" t="str">
        <f t="shared" si="3"/>
        <v/>
      </c>
    </row>
    <row r="70" spans="1:35" s="28" customFormat="1" ht="12.75" hidden="1" customHeight="1" outlineLevel="1" x14ac:dyDescent="0.3">
      <c r="A70" s="25"/>
      <c r="B70" s="63"/>
      <c r="D70" s="53"/>
      <c r="F70" s="52"/>
      <c r="H70" s="53"/>
      <c r="J70" s="3">
        <v>0</v>
      </c>
      <c r="L70" s="64">
        <f t="shared" si="8"/>
        <v>0</v>
      </c>
      <c r="N70" s="3">
        <v>0</v>
      </c>
      <c r="P70" s="64">
        <f t="shared" si="9"/>
        <v>0</v>
      </c>
      <c r="R70" s="66" t="str">
        <f t="shared" si="5"/>
        <v xml:space="preserve">  -  </v>
      </c>
      <c r="T70" s="65"/>
      <c r="U70" s="30"/>
      <c r="V70" s="64">
        <f t="shared" si="6"/>
        <v>0</v>
      </c>
      <c r="X70" s="64">
        <f t="shared" si="7"/>
        <v>0</v>
      </c>
      <c r="Z70" s="3"/>
      <c r="AB70" s="64">
        <f t="shared" si="1"/>
        <v>0</v>
      </c>
      <c r="AD70" s="66" t="str">
        <f t="shared" si="2"/>
        <v xml:space="preserve">  -  </v>
      </c>
      <c r="AE70" s="30"/>
      <c r="AG70" s="74" t="str">
        <f>IF(OR(AND(Summary!$D$15="General Business",MCR!D70="LTB"),AND(Summary!$D$15="Long Term Business",MCR!D70="GB")),"ERROR","")</f>
        <v/>
      </c>
      <c r="AI70" s="74" t="str">
        <f t="shared" si="3"/>
        <v/>
      </c>
    </row>
    <row r="71" spans="1:35" s="28" customFormat="1" ht="12.75" hidden="1" customHeight="1" outlineLevel="1" x14ac:dyDescent="0.3">
      <c r="A71" s="25"/>
      <c r="B71" s="63"/>
      <c r="D71" s="53"/>
      <c r="F71" s="52"/>
      <c r="H71" s="53"/>
      <c r="J71" s="3">
        <v>0</v>
      </c>
      <c r="L71" s="64">
        <f t="shared" si="8"/>
        <v>0</v>
      </c>
      <c r="N71" s="3">
        <v>0</v>
      </c>
      <c r="P71" s="64">
        <f t="shared" si="9"/>
        <v>0</v>
      </c>
      <c r="R71" s="66" t="str">
        <f t="shared" si="5"/>
        <v xml:space="preserve">  -  </v>
      </c>
      <c r="T71" s="65"/>
      <c r="U71" s="30"/>
      <c r="V71" s="64">
        <f t="shared" si="6"/>
        <v>0</v>
      </c>
      <c r="X71" s="64">
        <f t="shared" si="7"/>
        <v>0</v>
      </c>
      <c r="Z71" s="3"/>
      <c r="AB71" s="64">
        <f t="shared" si="1"/>
        <v>0</v>
      </c>
      <c r="AD71" s="66" t="str">
        <f t="shared" si="2"/>
        <v xml:space="preserve">  -  </v>
      </c>
      <c r="AE71" s="30"/>
      <c r="AG71" s="74" t="str">
        <f>IF(OR(AND(Summary!$D$15="General Business",MCR!D71="LTB"),AND(Summary!$D$15="Long Term Business",MCR!D71="GB")),"ERROR","")</f>
        <v/>
      </c>
      <c r="AI71" s="74" t="str">
        <f t="shared" si="3"/>
        <v/>
      </c>
    </row>
    <row r="72" spans="1:35" s="28" customFormat="1" ht="12.75" hidden="1" customHeight="1" outlineLevel="1" x14ac:dyDescent="0.3">
      <c r="A72" s="25"/>
      <c r="B72" s="63"/>
      <c r="D72" s="53"/>
      <c r="F72" s="52"/>
      <c r="H72" s="53"/>
      <c r="J72" s="3">
        <v>0</v>
      </c>
      <c r="L72" s="64">
        <f t="shared" si="8"/>
        <v>0</v>
      </c>
      <c r="N72" s="3">
        <v>0</v>
      </c>
      <c r="P72" s="64">
        <f t="shared" si="9"/>
        <v>0</v>
      </c>
      <c r="R72" s="66" t="str">
        <f t="shared" si="5"/>
        <v xml:space="preserve">  -  </v>
      </c>
      <c r="T72" s="65"/>
      <c r="U72" s="30"/>
      <c r="V72" s="64">
        <f t="shared" si="6"/>
        <v>0</v>
      </c>
      <c r="X72" s="64">
        <f t="shared" si="7"/>
        <v>0</v>
      </c>
      <c r="Z72" s="3"/>
      <c r="AB72" s="64">
        <f t="shared" si="1"/>
        <v>0</v>
      </c>
      <c r="AD72" s="66" t="str">
        <f t="shared" si="2"/>
        <v xml:space="preserve">  -  </v>
      </c>
      <c r="AE72" s="30"/>
      <c r="AG72" s="74" t="str">
        <f>IF(OR(AND(Summary!$D$15="General Business",MCR!D72="LTB"),AND(Summary!$D$15="Long Term Business",MCR!D72="GB")),"ERROR","")</f>
        <v/>
      </c>
      <c r="AI72" s="74" t="str">
        <f t="shared" si="3"/>
        <v/>
      </c>
    </row>
    <row r="73" spans="1:35" s="28" customFormat="1" ht="12.75" hidden="1" customHeight="1" outlineLevel="1" x14ac:dyDescent="0.3">
      <c r="A73" s="25"/>
      <c r="B73" s="63"/>
      <c r="D73" s="53"/>
      <c r="F73" s="52"/>
      <c r="H73" s="53"/>
      <c r="J73" s="3">
        <v>0</v>
      </c>
      <c r="L73" s="64">
        <f t="shared" si="8"/>
        <v>0</v>
      </c>
      <c r="N73" s="3">
        <v>0</v>
      </c>
      <c r="P73" s="64">
        <f t="shared" si="9"/>
        <v>0</v>
      </c>
      <c r="R73" s="66" t="str">
        <f t="shared" si="5"/>
        <v xml:space="preserve">  -  </v>
      </c>
      <c r="T73" s="65"/>
      <c r="U73" s="30"/>
      <c r="V73" s="64">
        <f t="shared" si="6"/>
        <v>0</v>
      </c>
      <c r="X73" s="64">
        <f t="shared" si="7"/>
        <v>0</v>
      </c>
      <c r="Z73" s="3"/>
      <c r="AB73" s="64">
        <f t="shared" si="1"/>
        <v>0</v>
      </c>
      <c r="AD73" s="66" t="str">
        <f t="shared" si="2"/>
        <v xml:space="preserve">  -  </v>
      </c>
      <c r="AE73" s="30"/>
      <c r="AG73" s="74" t="str">
        <f>IF(OR(AND(Summary!$D$15="General Business",MCR!D73="LTB"),AND(Summary!$D$15="Long Term Business",MCR!D73="GB")),"ERROR","")</f>
        <v/>
      </c>
      <c r="AI73" s="74" t="str">
        <f t="shared" si="3"/>
        <v/>
      </c>
    </row>
    <row r="74" spans="1:35" s="28" customFormat="1" ht="12.75" hidden="1" customHeight="1" outlineLevel="1" x14ac:dyDescent="0.3">
      <c r="A74" s="25"/>
      <c r="B74" s="63"/>
      <c r="D74" s="53"/>
      <c r="F74" s="52"/>
      <c r="H74" s="53"/>
      <c r="J74" s="3">
        <v>0</v>
      </c>
      <c r="L74" s="64">
        <f t="shared" si="8"/>
        <v>0</v>
      </c>
      <c r="N74" s="3">
        <v>0</v>
      </c>
      <c r="P74" s="64">
        <f t="shared" si="9"/>
        <v>0</v>
      </c>
      <c r="R74" s="66" t="str">
        <f t="shared" si="5"/>
        <v xml:space="preserve">  -  </v>
      </c>
      <c r="T74" s="65"/>
      <c r="U74" s="30"/>
      <c r="V74" s="64">
        <f t="shared" si="6"/>
        <v>0</v>
      </c>
      <c r="X74" s="64">
        <f t="shared" si="7"/>
        <v>0</v>
      </c>
      <c r="Z74" s="3"/>
      <c r="AB74" s="64">
        <f t="shared" si="1"/>
        <v>0</v>
      </c>
      <c r="AD74" s="66" t="str">
        <f t="shared" si="2"/>
        <v xml:space="preserve">  -  </v>
      </c>
      <c r="AE74" s="30"/>
      <c r="AG74" s="74" t="str">
        <f>IF(OR(AND(Summary!$D$15="General Business",MCR!D74="LTB"),AND(Summary!$D$15="Long Term Business",MCR!D74="GB")),"ERROR","")</f>
        <v/>
      </c>
      <c r="AI74" s="74" t="str">
        <f t="shared" si="3"/>
        <v/>
      </c>
    </row>
    <row r="75" spans="1:35" s="28" customFormat="1" ht="12.75" hidden="1" customHeight="1" outlineLevel="1" x14ac:dyDescent="0.3">
      <c r="A75" s="25"/>
      <c r="B75" s="63"/>
      <c r="D75" s="53"/>
      <c r="F75" s="52"/>
      <c r="H75" s="53"/>
      <c r="J75" s="3">
        <v>0</v>
      </c>
      <c r="L75" s="64">
        <f t="shared" si="8"/>
        <v>0</v>
      </c>
      <c r="N75" s="3">
        <v>0</v>
      </c>
      <c r="P75" s="64">
        <f t="shared" si="9"/>
        <v>0</v>
      </c>
      <c r="R75" s="66" t="str">
        <f t="shared" si="5"/>
        <v xml:space="preserve">  -  </v>
      </c>
      <c r="T75" s="65"/>
      <c r="U75" s="30"/>
      <c r="V75" s="64">
        <f t="shared" si="6"/>
        <v>0</v>
      </c>
      <c r="X75" s="64">
        <f t="shared" si="7"/>
        <v>0</v>
      </c>
      <c r="Z75" s="3"/>
      <c r="AB75" s="64">
        <f t="shared" si="1"/>
        <v>0</v>
      </c>
      <c r="AD75" s="66" t="str">
        <f t="shared" si="2"/>
        <v xml:space="preserve">  -  </v>
      </c>
      <c r="AE75" s="30"/>
      <c r="AG75" s="74" t="str">
        <f>IF(OR(AND(Summary!$D$15="General Business",MCR!D75="LTB"),AND(Summary!$D$15="Long Term Business",MCR!D75="GB")),"ERROR","")</f>
        <v/>
      </c>
      <c r="AI75" s="74" t="str">
        <f t="shared" si="3"/>
        <v/>
      </c>
    </row>
    <row r="76" spans="1:35" s="28" customFormat="1" ht="12.75" hidden="1" customHeight="1" outlineLevel="1" x14ac:dyDescent="0.3">
      <c r="A76" s="25"/>
      <c r="B76" s="63"/>
      <c r="D76" s="53"/>
      <c r="F76" s="52"/>
      <c r="H76" s="53"/>
      <c r="J76" s="3">
        <v>0</v>
      </c>
      <c r="L76" s="64">
        <f t="shared" si="8"/>
        <v>0</v>
      </c>
      <c r="N76" s="3">
        <v>0</v>
      </c>
      <c r="P76" s="64">
        <f t="shared" si="9"/>
        <v>0</v>
      </c>
      <c r="R76" s="66" t="str">
        <f t="shared" si="5"/>
        <v xml:space="preserve">  -  </v>
      </c>
      <c r="T76" s="65"/>
      <c r="U76" s="30"/>
      <c r="V76" s="64">
        <f t="shared" si="6"/>
        <v>0</v>
      </c>
      <c r="X76" s="64">
        <f t="shared" si="7"/>
        <v>0</v>
      </c>
      <c r="Z76" s="3"/>
      <c r="AB76" s="64">
        <f t="shared" si="1"/>
        <v>0</v>
      </c>
      <c r="AD76" s="66" t="str">
        <f t="shared" si="2"/>
        <v xml:space="preserve">  -  </v>
      </c>
      <c r="AE76" s="30"/>
      <c r="AG76" s="74" t="str">
        <f>IF(OR(AND(Summary!$D$15="General Business",MCR!D76="LTB"),AND(Summary!$D$15="Long Term Business",MCR!D76="GB")),"ERROR","")</f>
        <v/>
      </c>
      <c r="AI76" s="74" t="str">
        <f t="shared" si="3"/>
        <v/>
      </c>
    </row>
    <row r="77" spans="1:35" s="28" customFormat="1" ht="12.75" hidden="1" customHeight="1" outlineLevel="1" x14ac:dyDescent="0.3">
      <c r="A77" s="25"/>
      <c r="B77" s="63"/>
      <c r="D77" s="53"/>
      <c r="F77" s="52"/>
      <c r="H77" s="53"/>
      <c r="J77" s="3">
        <v>0</v>
      </c>
      <c r="L77" s="64">
        <f t="shared" si="8"/>
        <v>0</v>
      </c>
      <c r="N77" s="3">
        <v>0</v>
      </c>
      <c r="P77" s="64">
        <f t="shared" si="9"/>
        <v>0</v>
      </c>
      <c r="R77" s="66" t="str">
        <f t="shared" si="5"/>
        <v xml:space="preserve">  -  </v>
      </c>
      <c r="T77" s="65"/>
      <c r="U77" s="30"/>
      <c r="V77" s="64">
        <f t="shared" si="6"/>
        <v>0</v>
      </c>
      <c r="X77" s="64">
        <f t="shared" si="7"/>
        <v>0</v>
      </c>
      <c r="Z77" s="3"/>
      <c r="AB77" s="64">
        <f t="shared" si="1"/>
        <v>0</v>
      </c>
      <c r="AD77" s="66" t="str">
        <f t="shared" si="2"/>
        <v xml:space="preserve">  -  </v>
      </c>
      <c r="AE77" s="30"/>
      <c r="AG77" s="74" t="str">
        <f>IF(OR(AND(Summary!$D$15="General Business",MCR!D77="LTB"),AND(Summary!$D$15="Long Term Business",MCR!D77="GB")),"ERROR","")</f>
        <v/>
      </c>
      <c r="AI77" s="74" t="str">
        <f t="shared" si="3"/>
        <v/>
      </c>
    </row>
    <row r="78" spans="1:35" s="28" customFormat="1" ht="12.75" hidden="1" customHeight="1" outlineLevel="1" x14ac:dyDescent="0.3">
      <c r="A78" s="25"/>
      <c r="B78" s="63"/>
      <c r="D78" s="53"/>
      <c r="F78" s="52"/>
      <c r="H78" s="53"/>
      <c r="J78" s="3">
        <v>0</v>
      </c>
      <c r="L78" s="64">
        <f t="shared" si="8"/>
        <v>0</v>
      </c>
      <c r="N78" s="3">
        <v>0</v>
      </c>
      <c r="P78" s="64">
        <f t="shared" si="9"/>
        <v>0</v>
      </c>
      <c r="R78" s="66" t="str">
        <f t="shared" si="5"/>
        <v xml:space="preserve">  -  </v>
      </c>
      <c r="T78" s="65"/>
      <c r="U78" s="30"/>
      <c r="V78" s="64">
        <f t="shared" si="6"/>
        <v>0</v>
      </c>
      <c r="X78" s="64">
        <f t="shared" si="7"/>
        <v>0</v>
      </c>
      <c r="Z78" s="3"/>
      <c r="AB78" s="64">
        <f t="shared" si="1"/>
        <v>0</v>
      </c>
      <c r="AD78" s="66" t="str">
        <f t="shared" si="2"/>
        <v xml:space="preserve">  -  </v>
      </c>
      <c r="AE78" s="30"/>
      <c r="AG78" s="74" t="str">
        <f>IF(OR(AND(Summary!$D$15="General Business",MCR!D78="LTB"),AND(Summary!$D$15="Long Term Business",MCR!D78="GB")),"ERROR","")</f>
        <v/>
      </c>
      <c r="AI78" s="74" t="str">
        <f t="shared" si="3"/>
        <v/>
      </c>
    </row>
    <row r="79" spans="1:35" s="28" customFormat="1" ht="12.75" hidden="1" customHeight="1" outlineLevel="1" x14ac:dyDescent="0.3">
      <c r="A79" s="25"/>
      <c r="B79" s="63"/>
      <c r="D79" s="53"/>
      <c r="F79" s="52"/>
      <c r="H79" s="53"/>
      <c r="J79" s="3">
        <v>0</v>
      </c>
      <c r="L79" s="64">
        <f t="shared" si="8"/>
        <v>0</v>
      </c>
      <c r="N79" s="3">
        <v>0</v>
      </c>
      <c r="P79" s="64">
        <f t="shared" si="9"/>
        <v>0</v>
      </c>
      <c r="R79" s="66" t="str">
        <f t="shared" si="5"/>
        <v xml:space="preserve">  -  </v>
      </c>
      <c r="T79" s="65"/>
      <c r="U79" s="30"/>
      <c r="V79" s="64">
        <f t="shared" si="6"/>
        <v>0</v>
      </c>
      <c r="X79" s="64">
        <f t="shared" si="7"/>
        <v>0</v>
      </c>
      <c r="Z79" s="3"/>
      <c r="AB79" s="64">
        <f t="shared" si="1"/>
        <v>0</v>
      </c>
      <c r="AD79" s="66" t="str">
        <f t="shared" si="2"/>
        <v xml:space="preserve">  -  </v>
      </c>
      <c r="AE79" s="30"/>
      <c r="AG79" s="74" t="str">
        <f>IF(OR(AND(Summary!$D$15="General Business",MCR!D79="LTB"),AND(Summary!$D$15="Long Term Business",MCR!D79="GB")),"ERROR","")</f>
        <v/>
      </c>
      <c r="AI79" s="74" t="str">
        <f t="shared" si="3"/>
        <v/>
      </c>
    </row>
    <row r="80" spans="1:35" s="28" customFormat="1" ht="12.75" hidden="1" customHeight="1" outlineLevel="1" x14ac:dyDescent="0.3">
      <c r="A80" s="25"/>
      <c r="B80" s="63"/>
      <c r="D80" s="53"/>
      <c r="F80" s="52"/>
      <c r="H80" s="53"/>
      <c r="J80" s="3">
        <v>0</v>
      </c>
      <c r="L80" s="64">
        <f t="shared" si="8"/>
        <v>0</v>
      </c>
      <c r="N80" s="3">
        <v>0</v>
      </c>
      <c r="P80" s="64">
        <f t="shared" si="9"/>
        <v>0</v>
      </c>
      <c r="R80" s="66" t="str">
        <f t="shared" si="5"/>
        <v xml:space="preserve">  -  </v>
      </c>
      <c r="T80" s="65"/>
      <c r="U80" s="30"/>
      <c r="V80" s="64">
        <f t="shared" si="6"/>
        <v>0</v>
      </c>
      <c r="X80" s="64">
        <f t="shared" si="7"/>
        <v>0</v>
      </c>
      <c r="Z80" s="3"/>
      <c r="AB80" s="64">
        <f t="shared" si="1"/>
        <v>0</v>
      </c>
      <c r="AD80" s="66" t="str">
        <f t="shared" si="2"/>
        <v xml:space="preserve">  -  </v>
      </c>
      <c r="AE80" s="30"/>
      <c r="AG80" s="74" t="str">
        <f>IF(OR(AND(Summary!$D$15="General Business",MCR!D80="LTB"),AND(Summary!$D$15="Long Term Business",MCR!D80="GB")),"ERROR","")</f>
        <v/>
      </c>
      <c r="AI80" s="74" t="str">
        <f t="shared" si="3"/>
        <v/>
      </c>
    </row>
    <row r="81" spans="1:35" s="28" customFormat="1" ht="12.75" hidden="1" customHeight="1" outlineLevel="1" x14ac:dyDescent="0.3">
      <c r="A81" s="25"/>
      <c r="B81" s="63"/>
      <c r="D81" s="53"/>
      <c r="F81" s="52"/>
      <c r="H81" s="53"/>
      <c r="J81" s="3">
        <v>0</v>
      </c>
      <c r="L81" s="64">
        <f t="shared" si="8"/>
        <v>0</v>
      </c>
      <c r="N81" s="3">
        <v>0</v>
      </c>
      <c r="P81" s="64">
        <f t="shared" si="9"/>
        <v>0</v>
      </c>
      <c r="R81" s="66" t="str">
        <f t="shared" si="5"/>
        <v xml:space="preserve">  -  </v>
      </c>
      <c r="T81" s="65"/>
      <c r="U81" s="30"/>
      <c r="V81" s="64">
        <f t="shared" si="6"/>
        <v>0</v>
      </c>
      <c r="X81" s="64">
        <f t="shared" si="7"/>
        <v>0</v>
      </c>
      <c r="Z81" s="3"/>
      <c r="AB81" s="64">
        <f t="shared" si="1"/>
        <v>0</v>
      </c>
      <c r="AD81" s="66" t="str">
        <f t="shared" si="2"/>
        <v xml:space="preserve">  -  </v>
      </c>
      <c r="AE81" s="30"/>
      <c r="AG81" s="74" t="str">
        <f>IF(OR(AND(Summary!$D$15="General Business",MCR!D81="LTB"),AND(Summary!$D$15="Long Term Business",MCR!D81="GB")),"ERROR","")</f>
        <v/>
      </c>
      <c r="AI81" s="74" t="str">
        <f t="shared" si="3"/>
        <v/>
      </c>
    </row>
    <row r="82" spans="1:35" s="28" customFormat="1" ht="12.75" hidden="1" customHeight="1" outlineLevel="1" x14ac:dyDescent="0.3">
      <c r="A82" s="25"/>
      <c r="B82" s="63"/>
      <c r="D82" s="53"/>
      <c r="F82" s="52"/>
      <c r="H82" s="53"/>
      <c r="J82" s="3">
        <v>0</v>
      </c>
      <c r="L82" s="64">
        <f t="shared" si="8"/>
        <v>0</v>
      </c>
      <c r="N82" s="3">
        <v>0</v>
      </c>
      <c r="P82" s="64">
        <f t="shared" si="9"/>
        <v>0</v>
      </c>
      <c r="R82" s="66" t="str">
        <f t="shared" si="5"/>
        <v xml:space="preserve">  -  </v>
      </c>
      <c r="T82" s="65"/>
      <c r="U82" s="30"/>
      <c r="V82" s="64">
        <f t="shared" si="6"/>
        <v>0</v>
      </c>
      <c r="X82" s="64">
        <f t="shared" si="7"/>
        <v>0</v>
      </c>
      <c r="Z82" s="3"/>
      <c r="AB82" s="64">
        <f t="shared" si="1"/>
        <v>0</v>
      </c>
      <c r="AD82" s="66" t="str">
        <f t="shared" si="2"/>
        <v xml:space="preserve">  -  </v>
      </c>
      <c r="AE82" s="30"/>
      <c r="AG82" s="74" t="str">
        <f>IF(OR(AND(Summary!$D$15="General Business",MCR!D82="LTB"),AND(Summary!$D$15="Long Term Business",MCR!D82="GB")),"ERROR","")</f>
        <v/>
      </c>
      <c r="AI82" s="74" t="str">
        <f t="shared" si="3"/>
        <v/>
      </c>
    </row>
    <row r="83" spans="1:35" s="28" customFormat="1" ht="12.75" hidden="1" customHeight="1" outlineLevel="1" x14ac:dyDescent="0.3">
      <c r="A83" s="25"/>
      <c r="B83" s="63"/>
      <c r="D83" s="53"/>
      <c r="F83" s="52"/>
      <c r="H83" s="53"/>
      <c r="J83" s="3">
        <v>0</v>
      </c>
      <c r="L83" s="64">
        <f t="shared" si="8"/>
        <v>0</v>
      </c>
      <c r="N83" s="3">
        <v>0</v>
      </c>
      <c r="P83" s="64">
        <f t="shared" si="9"/>
        <v>0</v>
      </c>
      <c r="R83" s="66" t="str">
        <f t="shared" si="5"/>
        <v xml:space="preserve">  -  </v>
      </c>
      <c r="T83" s="65"/>
      <c r="U83" s="30"/>
      <c r="V83" s="64">
        <f t="shared" si="6"/>
        <v>0</v>
      </c>
      <c r="X83" s="64">
        <f t="shared" si="7"/>
        <v>0</v>
      </c>
      <c r="Z83" s="3"/>
      <c r="AB83" s="64">
        <f t="shared" si="1"/>
        <v>0</v>
      </c>
      <c r="AD83" s="66" t="str">
        <f t="shared" si="2"/>
        <v xml:space="preserve">  -  </v>
      </c>
      <c r="AE83" s="30"/>
      <c r="AG83" s="74" t="str">
        <f>IF(OR(AND(Summary!$D$15="General Business",MCR!D83="LTB"),AND(Summary!$D$15="Long Term Business",MCR!D83="GB")),"ERROR","")</f>
        <v/>
      </c>
      <c r="AI83" s="74" t="str">
        <f t="shared" si="3"/>
        <v/>
      </c>
    </row>
    <row r="84" spans="1:35" s="28" customFormat="1" ht="12.75" hidden="1" customHeight="1" outlineLevel="1" x14ac:dyDescent="0.3">
      <c r="A84" s="25"/>
      <c r="B84" s="63"/>
      <c r="D84" s="53"/>
      <c r="F84" s="52"/>
      <c r="H84" s="53"/>
      <c r="J84" s="3">
        <v>0</v>
      </c>
      <c r="L84" s="64">
        <f t="shared" si="8"/>
        <v>0</v>
      </c>
      <c r="N84" s="3">
        <v>0</v>
      </c>
      <c r="P84" s="64">
        <f t="shared" si="9"/>
        <v>0</v>
      </c>
      <c r="R84" s="66" t="str">
        <f t="shared" si="5"/>
        <v xml:space="preserve">  -  </v>
      </c>
      <c r="T84" s="65"/>
      <c r="U84" s="30"/>
      <c r="V84" s="64">
        <f t="shared" si="6"/>
        <v>0</v>
      </c>
      <c r="X84" s="64">
        <f t="shared" si="7"/>
        <v>0</v>
      </c>
      <c r="Z84" s="3"/>
      <c r="AB84" s="64">
        <f t="shared" si="1"/>
        <v>0</v>
      </c>
      <c r="AD84" s="66" t="str">
        <f t="shared" si="2"/>
        <v xml:space="preserve">  -  </v>
      </c>
      <c r="AE84" s="30"/>
      <c r="AG84" s="74" t="str">
        <f>IF(OR(AND(Summary!$D$15="General Business",MCR!D84="LTB"),AND(Summary!$D$15="Long Term Business",MCR!D84="GB")),"ERROR","")</f>
        <v/>
      </c>
      <c r="AI84" s="74" t="str">
        <f t="shared" si="3"/>
        <v/>
      </c>
    </row>
    <row r="85" spans="1:35" s="28" customFormat="1" ht="12.75" hidden="1" customHeight="1" outlineLevel="1" x14ac:dyDescent="0.3">
      <c r="A85" s="25"/>
      <c r="B85" s="63"/>
      <c r="D85" s="53"/>
      <c r="F85" s="52"/>
      <c r="H85" s="53"/>
      <c r="J85" s="3">
        <v>0</v>
      </c>
      <c r="L85" s="64">
        <f t="shared" si="8"/>
        <v>0</v>
      </c>
      <c r="N85" s="3">
        <v>0</v>
      </c>
      <c r="P85" s="64">
        <f t="shared" si="9"/>
        <v>0</v>
      </c>
      <c r="R85" s="66" t="str">
        <f t="shared" si="5"/>
        <v xml:space="preserve">  -  </v>
      </c>
      <c r="T85" s="65"/>
      <c r="U85" s="30"/>
      <c r="V85" s="64">
        <f t="shared" si="6"/>
        <v>0</v>
      </c>
      <c r="X85" s="64">
        <f t="shared" si="7"/>
        <v>0</v>
      </c>
      <c r="Z85" s="3"/>
      <c r="AB85" s="64">
        <f t="shared" ref="AB85:AB148" si="10">V85+Z85</f>
        <v>0</v>
      </c>
      <c r="AD85" s="66" t="str">
        <f t="shared" ref="AD85:AD148" si="11">IF(AND($B85&lt;&gt;"",$L85=0),"Infinite",IF($B85="","  -  ",$AB85/$L85))</f>
        <v xml:space="preserve">  -  </v>
      </c>
      <c r="AE85" s="30"/>
      <c r="AG85" s="74" t="str">
        <f>IF(OR(AND(Summary!$D$15="General Business",MCR!D85="LTB"),AND(Summary!$D$15="Long Term Business",MCR!D85="GB")),"ERROR","")</f>
        <v/>
      </c>
      <c r="AI85" s="74" t="str">
        <f t="shared" ref="AI85:AI148" si="12">IF(OR(AND(F85&lt;&gt;"",H85=""),AND(F85="GBP",H85&lt;&gt;1), AND(F85&lt;&gt;"GBP",H85=1)),"ERROR","")</f>
        <v/>
      </c>
    </row>
    <row r="86" spans="1:35" s="28" customFormat="1" ht="12.75" hidden="1" customHeight="1" outlineLevel="1" x14ac:dyDescent="0.3">
      <c r="A86" s="25"/>
      <c r="B86" s="63"/>
      <c r="D86" s="53"/>
      <c r="F86" s="52"/>
      <c r="H86" s="53"/>
      <c r="J86" s="3">
        <v>0</v>
      </c>
      <c r="L86" s="64">
        <f t="shared" si="8"/>
        <v>0</v>
      </c>
      <c r="N86" s="3">
        <v>0</v>
      </c>
      <c r="P86" s="64">
        <f t="shared" si="9"/>
        <v>0</v>
      </c>
      <c r="R86" s="66" t="str">
        <f t="shared" ref="R86:R149" si="13">IF(AND($B86&lt;&gt;"",$L86=0),"Infinite",IF($B86="","  -  ",$P86/$L86))</f>
        <v xml:space="preserve">  -  </v>
      </c>
      <c r="T86" s="65"/>
      <c r="U86" s="30"/>
      <c r="V86" s="64">
        <f t="shared" ref="V86:V149" si="14">MIN(L86,P86)</f>
        <v>0</v>
      </c>
      <c r="X86" s="64">
        <f t="shared" ref="X86:X149" si="15">P86-V86</f>
        <v>0</v>
      </c>
      <c r="Z86" s="3"/>
      <c r="AB86" s="64">
        <f t="shared" si="10"/>
        <v>0</v>
      </c>
      <c r="AD86" s="66" t="str">
        <f t="shared" si="11"/>
        <v xml:space="preserve">  -  </v>
      </c>
      <c r="AE86" s="30"/>
      <c r="AG86" s="74" t="str">
        <f>IF(OR(AND(Summary!$D$15="General Business",MCR!D86="LTB"),AND(Summary!$D$15="Long Term Business",MCR!D86="GB")),"ERROR","")</f>
        <v/>
      </c>
      <c r="AI86" s="74" t="str">
        <f t="shared" si="12"/>
        <v/>
      </c>
    </row>
    <row r="87" spans="1:35" s="28" customFormat="1" ht="12.75" hidden="1" customHeight="1" outlineLevel="1" x14ac:dyDescent="0.3">
      <c r="A87" s="25"/>
      <c r="B87" s="63"/>
      <c r="D87" s="53"/>
      <c r="F87" s="52"/>
      <c r="H87" s="53"/>
      <c r="J87" s="3">
        <v>0</v>
      </c>
      <c r="L87" s="64">
        <f t="shared" si="8"/>
        <v>0</v>
      </c>
      <c r="N87" s="3">
        <v>0</v>
      </c>
      <c r="P87" s="64">
        <f t="shared" si="9"/>
        <v>0</v>
      </c>
      <c r="R87" s="66" t="str">
        <f t="shared" si="13"/>
        <v xml:space="preserve">  -  </v>
      </c>
      <c r="T87" s="65"/>
      <c r="U87" s="30"/>
      <c r="V87" s="64">
        <f t="shared" si="14"/>
        <v>0</v>
      </c>
      <c r="X87" s="64">
        <f t="shared" si="15"/>
        <v>0</v>
      </c>
      <c r="Z87" s="3"/>
      <c r="AB87" s="64">
        <f t="shared" si="10"/>
        <v>0</v>
      </c>
      <c r="AD87" s="66" t="str">
        <f t="shared" si="11"/>
        <v xml:space="preserve">  -  </v>
      </c>
      <c r="AE87" s="30"/>
      <c r="AG87" s="74" t="str">
        <f>IF(OR(AND(Summary!$D$15="General Business",MCR!D87="LTB"),AND(Summary!$D$15="Long Term Business",MCR!D87="GB")),"ERROR","")</f>
        <v/>
      </c>
      <c r="AI87" s="74" t="str">
        <f t="shared" si="12"/>
        <v/>
      </c>
    </row>
    <row r="88" spans="1:35" s="28" customFormat="1" ht="12.75" hidden="1" customHeight="1" outlineLevel="1" x14ac:dyDescent="0.3">
      <c r="A88" s="25"/>
      <c r="B88" s="63"/>
      <c r="D88" s="53"/>
      <c r="F88" s="52"/>
      <c r="H88" s="53"/>
      <c r="J88" s="3">
        <v>0</v>
      </c>
      <c r="L88" s="64">
        <f t="shared" si="8"/>
        <v>0</v>
      </c>
      <c r="N88" s="3">
        <v>0</v>
      </c>
      <c r="P88" s="64">
        <f t="shared" si="9"/>
        <v>0</v>
      </c>
      <c r="R88" s="66" t="str">
        <f t="shared" si="13"/>
        <v xml:space="preserve">  -  </v>
      </c>
      <c r="T88" s="65"/>
      <c r="U88" s="30"/>
      <c r="V88" s="64">
        <f t="shared" si="14"/>
        <v>0</v>
      </c>
      <c r="X88" s="64">
        <f t="shared" si="15"/>
        <v>0</v>
      </c>
      <c r="Z88" s="3"/>
      <c r="AB88" s="64">
        <f t="shared" si="10"/>
        <v>0</v>
      </c>
      <c r="AD88" s="66" t="str">
        <f t="shared" si="11"/>
        <v xml:space="preserve">  -  </v>
      </c>
      <c r="AE88" s="30"/>
      <c r="AG88" s="74" t="str">
        <f>IF(OR(AND(Summary!$D$15="General Business",MCR!D88="LTB"),AND(Summary!$D$15="Long Term Business",MCR!D88="GB")),"ERROR","")</f>
        <v/>
      </c>
      <c r="AI88" s="74" t="str">
        <f t="shared" si="12"/>
        <v/>
      </c>
    </row>
    <row r="89" spans="1:35" s="28" customFormat="1" ht="12.75" customHeight="1" collapsed="1" x14ac:dyDescent="0.3">
      <c r="A89" s="25"/>
      <c r="B89" s="63"/>
      <c r="D89" s="53"/>
      <c r="F89" s="52"/>
      <c r="H89" s="53"/>
      <c r="J89" s="3">
        <v>0</v>
      </c>
      <c r="L89" s="64">
        <f t="shared" si="8"/>
        <v>0</v>
      </c>
      <c r="N89" s="3">
        <v>0</v>
      </c>
      <c r="P89" s="64">
        <f t="shared" si="9"/>
        <v>0</v>
      </c>
      <c r="R89" s="66" t="str">
        <f t="shared" si="13"/>
        <v xml:space="preserve">  -  </v>
      </c>
      <c r="T89" s="65"/>
      <c r="U89" s="30"/>
      <c r="V89" s="64">
        <f t="shared" si="14"/>
        <v>0</v>
      </c>
      <c r="X89" s="64">
        <f t="shared" si="15"/>
        <v>0</v>
      </c>
      <c r="Z89" s="3"/>
      <c r="AB89" s="64">
        <f t="shared" si="10"/>
        <v>0</v>
      </c>
      <c r="AD89" s="66" t="str">
        <f t="shared" si="11"/>
        <v xml:space="preserve">  -  </v>
      </c>
      <c r="AE89" s="30"/>
      <c r="AG89" s="74" t="str">
        <f>IF(OR(AND(Summary!$D$15="General Business",MCR!D89="LTB"),AND(Summary!$D$15="Long Term Business",MCR!D89="GB")),"ERROR","")</f>
        <v/>
      </c>
      <c r="AI89" s="74" t="str">
        <f t="shared" si="12"/>
        <v/>
      </c>
    </row>
    <row r="90" spans="1:35" s="28" customFormat="1" ht="12.75" hidden="1" customHeight="1" outlineLevel="1" x14ac:dyDescent="0.3">
      <c r="A90" s="25"/>
      <c r="B90" s="63"/>
      <c r="D90" s="53"/>
      <c r="F90" s="52"/>
      <c r="H90" s="53"/>
      <c r="J90" s="3">
        <v>0</v>
      </c>
      <c r="L90" s="64">
        <f t="shared" si="8"/>
        <v>0</v>
      </c>
      <c r="N90" s="3">
        <v>0</v>
      </c>
      <c r="P90" s="64">
        <f t="shared" si="9"/>
        <v>0</v>
      </c>
      <c r="R90" s="66" t="str">
        <f t="shared" si="13"/>
        <v xml:space="preserve">  -  </v>
      </c>
      <c r="T90" s="65"/>
      <c r="U90" s="30"/>
      <c r="V90" s="64">
        <f t="shared" si="14"/>
        <v>0</v>
      </c>
      <c r="X90" s="64">
        <f t="shared" si="15"/>
        <v>0</v>
      </c>
      <c r="Z90" s="3"/>
      <c r="AB90" s="64">
        <f t="shared" si="10"/>
        <v>0</v>
      </c>
      <c r="AD90" s="66" t="str">
        <f t="shared" si="11"/>
        <v xml:space="preserve">  -  </v>
      </c>
      <c r="AE90" s="30"/>
      <c r="AG90" s="74" t="str">
        <f>IF(OR(AND(Summary!$D$15="General Business",MCR!D90="LTB"),AND(Summary!$D$15="Long Term Business",MCR!D90="GB")),"ERROR","")</f>
        <v/>
      </c>
      <c r="AI90" s="74" t="str">
        <f t="shared" si="12"/>
        <v/>
      </c>
    </row>
    <row r="91" spans="1:35" s="28" customFormat="1" ht="12.75" hidden="1" customHeight="1" outlineLevel="1" x14ac:dyDescent="0.3">
      <c r="A91" s="25"/>
      <c r="B91" s="63"/>
      <c r="D91" s="53"/>
      <c r="F91" s="52"/>
      <c r="H91" s="53"/>
      <c r="J91" s="3">
        <v>0</v>
      </c>
      <c r="L91" s="64">
        <f t="shared" si="8"/>
        <v>0</v>
      </c>
      <c r="N91" s="3">
        <v>0</v>
      </c>
      <c r="P91" s="64">
        <f t="shared" si="9"/>
        <v>0</v>
      </c>
      <c r="R91" s="66" t="str">
        <f t="shared" si="13"/>
        <v xml:space="preserve">  -  </v>
      </c>
      <c r="T91" s="65"/>
      <c r="U91" s="30"/>
      <c r="V91" s="64">
        <f t="shared" si="14"/>
        <v>0</v>
      </c>
      <c r="X91" s="64">
        <f t="shared" si="15"/>
        <v>0</v>
      </c>
      <c r="Z91" s="3"/>
      <c r="AB91" s="64">
        <f t="shared" si="10"/>
        <v>0</v>
      </c>
      <c r="AD91" s="66" t="str">
        <f t="shared" si="11"/>
        <v xml:space="preserve">  -  </v>
      </c>
      <c r="AE91" s="30"/>
      <c r="AG91" s="74" t="str">
        <f>IF(OR(AND(Summary!$D$15="General Business",MCR!D91="LTB"),AND(Summary!$D$15="Long Term Business",MCR!D91="GB")),"ERROR","")</f>
        <v/>
      </c>
      <c r="AI91" s="74" t="str">
        <f t="shared" si="12"/>
        <v/>
      </c>
    </row>
    <row r="92" spans="1:35" s="28" customFormat="1" ht="12.75" hidden="1" customHeight="1" outlineLevel="1" x14ac:dyDescent="0.3">
      <c r="A92" s="25"/>
      <c r="B92" s="63"/>
      <c r="D92" s="53"/>
      <c r="F92" s="52"/>
      <c r="H92" s="53"/>
      <c r="J92" s="3">
        <v>0</v>
      </c>
      <c r="L92" s="64">
        <f t="shared" si="8"/>
        <v>0</v>
      </c>
      <c r="N92" s="3">
        <v>0</v>
      </c>
      <c r="P92" s="64">
        <f t="shared" si="9"/>
        <v>0</v>
      </c>
      <c r="R92" s="66" t="str">
        <f t="shared" si="13"/>
        <v xml:space="preserve">  -  </v>
      </c>
      <c r="T92" s="65"/>
      <c r="U92" s="30"/>
      <c r="V92" s="64">
        <f t="shared" si="14"/>
        <v>0</v>
      </c>
      <c r="X92" s="64">
        <f t="shared" si="15"/>
        <v>0</v>
      </c>
      <c r="Z92" s="3"/>
      <c r="AB92" s="64">
        <f t="shared" si="10"/>
        <v>0</v>
      </c>
      <c r="AD92" s="66" t="str">
        <f t="shared" si="11"/>
        <v xml:space="preserve">  -  </v>
      </c>
      <c r="AE92" s="30"/>
      <c r="AG92" s="74" t="str">
        <f>IF(OR(AND(Summary!$D$15="General Business",MCR!D92="LTB"),AND(Summary!$D$15="Long Term Business",MCR!D92="GB")),"ERROR","")</f>
        <v/>
      </c>
      <c r="AI92" s="74" t="str">
        <f t="shared" si="12"/>
        <v/>
      </c>
    </row>
    <row r="93" spans="1:35" s="28" customFormat="1" ht="12.75" hidden="1" customHeight="1" outlineLevel="1" x14ac:dyDescent="0.3">
      <c r="A93" s="25"/>
      <c r="B93" s="63"/>
      <c r="D93" s="53"/>
      <c r="F93" s="52"/>
      <c r="H93" s="53"/>
      <c r="J93" s="3">
        <v>0</v>
      </c>
      <c r="L93" s="64">
        <f t="shared" si="8"/>
        <v>0</v>
      </c>
      <c r="N93" s="3">
        <v>0</v>
      </c>
      <c r="P93" s="64">
        <f t="shared" si="9"/>
        <v>0</v>
      </c>
      <c r="R93" s="66" t="str">
        <f t="shared" si="13"/>
        <v xml:space="preserve">  -  </v>
      </c>
      <c r="T93" s="65"/>
      <c r="U93" s="30"/>
      <c r="V93" s="64">
        <f t="shared" si="14"/>
        <v>0</v>
      </c>
      <c r="X93" s="64">
        <f t="shared" si="15"/>
        <v>0</v>
      </c>
      <c r="Z93" s="3"/>
      <c r="AB93" s="64">
        <f t="shared" si="10"/>
        <v>0</v>
      </c>
      <c r="AD93" s="66" t="str">
        <f t="shared" si="11"/>
        <v xml:space="preserve">  -  </v>
      </c>
      <c r="AE93" s="30"/>
      <c r="AG93" s="74" t="str">
        <f>IF(OR(AND(Summary!$D$15="General Business",MCR!D93="LTB"),AND(Summary!$D$15="Long Term Business",MCR!D93="GB")),"ERROR","")</f>
        <v/>
      </c>
      <c r="AI93" s="74" t="str">
        <f t="shared" si="12"/>
        <v/>
      </c>
    </row>
    <row r="94" spans="1:35" s="28" customFormat="1" ht="12.75" hidden="1" customHeight="1" outlineLevel="1" x14ac:dyDescent="0.3">
      <c r="A94" s="25"/>
      <c r="B94" s="63"/>
      <c r="D94" s="53"/>
      <c r="F94" s="52"/>
      <c r="H94" s="53"/>
      <c r="J94" s="3">
        <v>0</v>
      </c>
      <c r="L94" s="64">
        <f t="shared" si="8"/>
        <v>0</v>
      </c>
      <c r="N94" s="3">
        <v>0</v>
      </c>
      <c r="P94" s="64">
        <f t="shared" si="9"/>
        <v>0</v>
      </c>
      <c r="R94" s="66" t="str">
        <f t="shared" si="13"/>
        <v xml:space="preserve">  -  </v>
      </c>
      <c r="T94" s="65"/>
      <c r="U94" s="30"/>
      <c r="V94" s="64">
        <f t="shared" si="14"/>
        <v>0</v>
      </c>
      <c r="X94" s="64">
        <f t="shared" si="15"/>
        <v>0</v>
      </c>
      <c r="Z94" s="3"/>
      <c r="AB94" s="64">
        <f t="shared" si="10"/>
        <v>0</v>
      </c>
      <c r="AD94" s="66" t="str">
        <f t="shared" si="11"/>
        <v xml:space="preserve">  -  </v>
      </c>
      <c r="AE94" s="30"/>
      <c r="AG94" s="74" t="str">
        <f>IF(OR(AND(Summary!$D$15="General Business",MCR!D94="LTB"),AND(Summary!$D$15="Long Term Business",MCR!D94="GB")),"ERROR","")</f>
        <v/>
      </c>
      <c r="AI94" s="74" t="str">
        <f t="shared" si="12"/>
        <v/>
      </c>
    </row>
    <row r="95" spans="1:35" s="28" customFormat="1" ht="12.75" hidden="1" customHeight="1" outlineLevel="1" x14ac:dyDescent="0.3">
      <c r="A95" s="25"/>
      <c r="B95" s="63"/>
      <c r="D95" s="53"/>
      <c r="F95" s="52"/>
      <c r="H95" s="53"/>
      <c r="J95" s="3">
        <v>0</v>
      </c>
      <c r="L95" s="64">
        <f t="shared" si="8"/>
        <v>0</v>
      </c>
      <c r="N95" s="3">
        <v>0</v>
      </c>
      <c r="P95" s="64">
        <f t="shared" si="9"/>
        <v>0</v>
      </c>
      <c r="R95" s="66" t="str">
        <f t="shared" si="13"/>
        <v xml:space="preserve">  -  </v>
      </c>
      <c r="T95" s="65"/>
      <c r="U95" s="30"/>
      <c r="V95" s="64">
        <f t="shared" si="14"/>
        <v>0</v>
      </c>
      <c r="X95" s="64">
        <f t="shared" si="15"/>
        <v>0</v>
      </c>
      <c r="Z95" s="3"/>
      <c r="AB95" s="64">
        <f t="shared" si="10"/>
        <v>0</v>
      </c>
      <c r="AD95" s="66" t="str">
        <f t="shared" si="11"/>
        <v xml:space="preserve">  -  </v>
      </c>
      <c r="AE95" s="30"/>
      <c r="AG95" s="74" t="str">
        <f>IF(OR(AND(Summary!$D$15="General Business",MCR!D95="LTB"),AND(Summary!$D$15="Long Term Business",MCR!D95="GB")),"ERROR","")</f>
        <v/>
      </c>
      <c r="AI95" s="74" t="str">
        <f t="shared" si="12"/>
        <v/>
      </c>
    </row>
    <row r="96" spans="1:35" s="28" customFormat="1" ht="12.75" hidden="1" customHeight="1" outlineLevel="1" x14ac:dyDescent="0.3">
      <c r="A96" s="25"/>
      <c r="B96" s="63"/>
      <c r="D96" s="53"/>
      <c r="F96" s="52"/>
      <c r="H96" s="53"/>
      <c r="J96" s="3">
        <v>0</v>
      </c>
      <c r="L96" s="64">
        <f t="shared" si="8"/>
        <v>0</v>
      </c>
      <c r="N96" s="3">
        <v>0</v>
      </c>
      <c r="P96" s="64">
        <f t="shared" si="9"/>
        <v>0</v>
      </c>
      <c r="R96" s="66" t="str">
        <f t="shared" si="13"/>
        <v xml:space="preserve">  -  </v>
      </c>
      <c r="T96" s="65"/>
      <c r="U96" s="30"/>
      <c r="V96" s="64">
        <f t="shared" si="14"/>
        <v>0</v>
      </c>
      <c r="X96" s="64">
        <f t="shared" si="15"/>
        <v>0</v>
      </c>
      <c r="Z96" s="3"/>
      <c r="AB96" s="64">
        <f t="shared" si="10"/>
        <v>0</v>
      </c>
      <c r="AD96" s="66" t="str">
        <f t="shared" si="11"/>
        <v xml:space="preserve">  -  </v>
      </c>
      <c r="AE96" s="30"/>
      <c r="AG96" s="74" t="str">
        <f>IF(OR(AND(Summary!$D$15="General Business",MCR!D96="LTB"),AND(Summary!$D$15="Long Term Business",MCR!D96="GB")),"ERROR","")</f>
        <v/>
      </c>
      <c r="AI96" s="74" t="str">
        <f t="shared" si="12"/>
        <v/>
      </c>
    </row>
    <row r="97" spans="1:35" s="28" customFormat="1" ht="12.75" hidden="1" customHeight="1" outlineLevel="1" x14ac:dyDescent="0.3">
      <c r="A97" s="25"/>
      <c r="B97" s="63"/>
      <c r="D97" s="53"/>
      <c r="F97" s="52"/>
      <c r="H97" s="53"/>
      <c r="J97" s="3">
        <v>0</v>
      </c>
      <c r="L97" s="64">
        <f t="shared" si="8"/>
        <v>0</v>
      </c>
      <c r="N97" s="3">
        <v>0</v>
      </c>
      <c r="P97" s="64">
        <f t="shared" si="9"/>
        <v>0</v>
      </c>
      <c r="R97" s="66" t="str">
        <f t="shared" si="13"/>
        <v xml:space="preserve">  -  </v>
      </c>
      <c r="T97" s="65"/>
      <c r="U97" s="30"/>
      <c r="V97" s="64">
        <f t="shared" si="14"/>
        <v>0</v>
      </c>
      <c r="X97" s="64">
        <f t="shared" si="15"/>
        <v>0</v>
      </c>
      <c r="Z97" s="3"/>
      <c r="AB97" s="64">
        <f t="shared" si="10"/>
        <v>0</v>
      </c>
      <c r="AD97" s="66" t="str">
        <f t="shared" si="11"/>
        <v xml:space="preserve">  -  </v>
      </c>
      <c r="AE97" s="30"/>
      <c r="AG97" s="74" t="str">
        <f>IF(OR(AND(Summary!$D$15="General Business",MCR!D97="LTB"),AND(Summary!$D$15="Long Term Business",MCR!D97="GB")),"ERROR","")</f>
        <v/>
      </c>
      <c r="AI97" s="74" t="str">
        <f t="shared" si="12"/>
        <v/>
      </c>
    </row>
    <row r="98" spans="1:35" s="28" customFormat="1" ht="12.75" hidden="1" customHeight="1" outlineLevel="1" x14ac:dyDescent="0.3">
      <c r="A98" s="25"/>
      <c r="B98" s="63"/>
      <c r="D98" s="53"/>
      <c r="F98" s="52"/>
      <c r="H98" s="53"/>
      <c r="J98" s="3">
        <v>0</v>
      </c>
      <c r="L98" s="64">
        <f t="shared" si="8"/>
        <v>0</v>
      </c>
      <c r="N98" s="3">
        <v>0</v>
      </c>
      <c r="P98" s="64">
        <f t="shared" si="9"/>
        <v>0</v>
      </c>
      <c r="R98" s="66" t="str">
        <f t="shared" si="13"/>
        <v xml:space="preserve">  -  </v>
      </c>
      <c r="T98" s="65"/>
      <c r="U98" s="30"/>
      <c r="V98" s="64">
        <f t="shared" si="14"/>
        <v>0</v>
      </c>
      <c r="X98" s="64">
        <f t="shared" si="15"/>
        <v>0</v>
      </c>
      <c r="Z98" s="3"/>
      <c r="AB98" s="64">
        <f t="shared" si="10"/>
        <v>0</v>
      </c>
      <c r="AD98" s="66" t="str">
        <f t="shared" si="11"/>
        <v xml:space="preserve">  -  </v>
      </c>
      <c r="AE98" s="30"/>
      <c r="AG98" s="74" t="str">
        <f>IF(OR(AND(Summary!$D$15="General Business",MCR!D98="LTB"),AND(Summary!$D$15="Long Term Business",MCR!D98="GB")),"ERROR","")</f>
        <v/>
      </c>
      <c r="AI98" s="74" t="str">
        <f t="shared" si="12"/>
        <v/>
      </c>
    </row>
    <row r="99" spans="1:35" s="28" customFormat="1" ht="12.75" hidden="1" customHeight="1" outlineLevel="1" x14ac:dyDescent="0.3">
      <c r="A99" s="25"/>
      <c r="B99" s="63"/>
      <c r="D99" s="53"/>
      <c r="F99" s="52"/>
      <c r="H99" s="53"/>
      <c r="J99" s="3">
        <v>0</v>
      </c>
      <c r="L99" s="64">
        <f t="shared" si="8"/>
        <v>0</v>
      </c>
      <c r="N99" s="3">
        <v>0</v>
      </c>
      <c r="P99" s="64">
        <f t="shared" si="9"/>
        <v>0</v>
      </c>
      <c r="R99" s="66" t="str">
        <f t="shared" si="13"/>
        <v xml:space="preserve">  -  </v>
      </c>
      <c r="T99" s="65"/>
      <c r="U99" s="30"/>
      <c r="V99" s="64">
        <f t="shared" si="14"/>
        <v>0</v>
      </c>
      <c r="X99" s="64">
        <f t="shared" si="15"/>
        <v>0</v>
      </c>
      <c r="Z99" s="3"/>
      <c r="AB99" s="64">
        <f t="shared" si="10"/>
        <v>0</v>
      </c>
      <c r="AD99" s="66" t="str">
        <f t="shared" si="11"/>
        <v xml:space="preserve">  -  </v>
      </c>
      <c r="AE99" s="30"/>
      <c r="AG99" s="74" t="str">
        <f>IF(OR(AND(Summary!$D$15="General Business",MCR!D99="LTB"),AND(Summary!$D$15="Long Term Business",MCR!D99="GB")),"ERROR","")</f>
        <v/>
      </c>
      <c r="AI99" s="74" t="str">
        <f t="shared" si="12"/>
        <v/>
      </c>
    </row>
    <row r="100" spans="1:35" s="28" customFormat="1" ht="12.75" hidden="1" customHeight="1" outlineLevel="1" x14ac:dyDescent="0.3">
      <c r="A100" s="25"/>
      <c r="B100" s="63"/>
      <c r="D100" s="53"/>
      <c r="F100" s="52"/>
      <c r="H100" s="53"/>
      <c r="J100" s="3">
        <v>0</v>
      </c>
      <c r="L100" s="64">
        <f t="shared" si="8"/>
        <v>0</v>
      </c>
      <c r="N100" s="3">
        <v>0</v>
      </c>
      <c r="P100" s="64">
        <f t="shared" si="9"/>
        <v>0</v>
      </c>
      <c r="R100" s="66" t="str">
        <f t="shared" si="13"/>
        <v xml:space="preserve">  -  </v>
      </c>
      <c r="T100" s="65"/>
      <c r="U100" s="30"/>
      <c r="V100" s="64">
        <f t="shared" si="14"/>
        <v>0</v>
      </c>
      <c r="X100" s="64">
        <f t="shared" si="15"/>
        <v>0</v>
      </c>
      <c r="Z100" s="3"/>
      <c r="AB100" s="64">
        <f t="shared" si="10"/>
        <v>0</v>
      </c>
      <c r="AD100" s="66" t="str">
        <f t="shared" si="11"/>
        <v xml:space="preserve">  -  </v>
      </c>
      <c r="AE100" s="30"/>
      <c r="AG100" s="74" t="str">
        <f>IF(OR(AND(Summary!$D$15="General Business",MCR!D100="LTB"),AND(Summary!$D$15="Long Term Business",MCR!D100="GB")),"ERROR","")</f>
        <v/>
      </c>
      <c r="AI100" s="74" t="str">
        <f t="shared" si="12"/>
        <v/>
      </c>
    </row>
    <row r="101" spans="1:35" s="28" customFormat="1" ht="12.75" hidden="1" customHeight="1" outlineLevel="1" x14ac:dyDescent="0.3">
      <c r="A101" s="25"/>
      <c r="B101" s="63"/>
      <c r="D101" s="53"/>
      <c r="F101" s="52"/>
      <c r="H101" s="53"/>
      <c r="J101" s="3">
        <v>0</v>
      </c>
      <c r="L101" s="64">
        <f t="shared" si="8"/>
        <v>0</v>
      </c>
      <c r="N101" s="3">
        <v>0</v>
      </c>
      <c r="P101" s="64">
        <f t="shared" si="9"/>
        <v>0</v>
      </c>
      <c r="R101" s="66" t="str">
        <f t="shared" si="13"/>
        <v xml:space="preserve">  -  </v>
      </c>
      <c r="T101" s="65"/>
      <c r="U101" s="30"/>
      <c r="V101" s="64">
        <f t="shared" si="14"/>
        <v>0</v>
      </c>
      <c r="X101" s="64">
        <f t="shared" si="15"/>
        <v>0</v>
      </c>
      <c r="Z101" s="3"/>
      <c r="AB101" s="64">
        <f t="shared" si="10"/>
        <v>0</v>
      </c>
      <c r="AD101" s="66" t="str">
        <f t="shared" si="11"/>
        <v xml:space="preserve">  -  </v>
      </c>
      <c r="AE101" s="30"/>
      <c r="AG101" s="74" t="str">
        <f>IF(OR(AND(Summary!$D$15="General Business",MCR!D101="LTB"),AND(Summary!$D$15="Long Term Business",MCR!D101="GB")),"ERROR","")</f>
        <v/>
      </c>
      <c r="AI101" s="74" t="str">
        <f t="shared" si="12"/>
        <v/>
      </c>
    </row>
    <row r="102" spans="1:35" s="28" customFormat="1" ht="12.75" hidden="1" customHeight="1" outlineLevel="1" x14ac:dyDescent="0.3">
      <c r="A102" s="25"/>
      <c r="B102" s="63"/>
      <c r="D102" s="53"/>
      <c r="F102" s="52"/>
      <c r="H102" s="53"/>
      <c r="J102" s="3">
        <v>0</v>
      </c>
      <c r="L102" s="64">
        <f t="shared" si="8"/>
        <v>0</v>
      </c>
      <c r="N102" s="3">
        <v>0</v>
      </c>
      <c r="P102" s="64">
        <f t="shared" si="9"/>
        <v>0</v>
      </c>
      <c r="R102" s="66" t="str">
        <f t="shared" si="13"/>
        <v xml:space="preserve">  -  </v>
      </c>
      <c r="T102" s="65"/>
      <c r="U102" s="30"/>
      <c r="V102" s="64">
        <f t="shared" si="14"/>
        <v>0</v>
      </c>
      <c r="X102" s="64">
        <f t="shared" si="15"/>
        <v>0</v>
      </c>
      <c r="Z102" s="3"/>
      <c r="AB102" s="64">
        <f t="shared" si="10"/>
        <v>0</v>
      </c>
      <c r="AD102" s="66" t="str">
        <f t="shared" si="11"/>
        <v xml:space="preserve">  -  </v>
      </c>
      <c r="AE102" s="30"/>
      <c r="AG102" s="74" t="str">
        <f>IF(OR(AND(Summary!$D$15="General Business",MCR!D102="LTB"),AND(Summary!$D$15="Long Term Business",MCR!D102="GB")),"ERROR","")</f>
        <v/>
      </c>
      <c r="AI102" s="74" t="str">
        <f t="shared" si="12"/>
        <v/>
      </c>
    </row>
    <row r="103" spans="1:35" s="28" customFormat="1" ht="12.75" hidden="1" customHeight="1" outlineLevel="1" x14ac:dyDescent="0.3">
      <c r="A103" s="25"/>
      <c r="B103" s="63"/>
      <c r="D103" s="53"/>
      <c r="F103" s="52"/>
      <c r="H103" s="53"/>
      <c r="J103" s="3">
        <v>0</v>
      </c>
      <c r="L103" s="64">
        <f t="shared" si="8"/>
        <v>0</v>
      </c>
      <c r="N103" s="3">
        <v>0</v>
      </c>
      <c r="P103" s="64">
        <f t="shared" si="9"/>
        <v>0</v>
      </c>
      <c r="R103" s="66" t="str">
        <f t="shared" si="13"/>
        <v xml:space="preserve">  -  </v>
      </c>
      <c r="T103" s="65"/>
      <c r="U103" s="30"/>
      <c r="V103" s="64">
        <f t="shared" si="14"/>
        <v>0</v>
      </c>
      <c r="X103" s="64">
        <f t="shared" si="15"/>
        <v>0</v>
      </c>
      <c r="Z103" s="3"/>
      <c r="AB103" s="64">
        <f t="shared" si="10"/>
        <v>0</v>
      </c>
      <c r="AD103" s="66" t="str">
        <f t="shared" si="11"/>
        <v xml:space="preserve">  -  </v>
      </c>
      <c r="AE103" s="30"/>
      <c r="AG103" s="74" t="str">
        <f>IF(OR(AND(Summary!$D$15="General Business",MCR!D103="LTB"),AND(Summary!$D$15="Long Term Business",MCR!D103="GB")),"ERROR","")</f>
        <v/>
      </c>
      <c r="AI103" s="74" t="str">
        <f t="shared" si="12"/>
        <v/>
      </c>
    </row>
    <row r="104" spans="1:35" s="28" customFormat="1" ht="12.75" hidden="1" customHeight="1" outlineLevel="1" x14ac:dyDescent="0.3">
      <c r="A104" s="25"/>
      <c r="B104" s="63"/>
      <c r="D104" s="53"/>
      <c r="F104" s="52"/>
      <c r="H104" s="53"/>
      <c r="J104" s="3">
        <v>0</v>
      </c>
      <c r="L104" s="64">
        <f t="shared" si="8"/>
        <v>0</v>
      </c>
      <c r="N104" s="3">
        <v>0</v>
      </c>
      <c r="P104" s="64">
        <f t="shared" si="9"/>
        <v>0</v>
      </c>
      <c r="R104" s="66" t="str">
        <f t="shared" si="13"/>
        <v xml:space="preserve">  -  </v>
      </c>
      <c r="T104" s="65"/>
      <c r="U104" s="30"/>
      <c r="V104" s="64">
        <f t="shared" si="14"/>
        <v>0</v>
      </c>
      <c r="X104" s="64">
        <f t="shared" si="15"/>
        <v>0</v>
      </c>
      <c r="Z104" s="3"/>
      <c r="AB104" s="64">
        <f t="shared" si="10"/>
        <v>0</v>
      </c>
      <c r="AD104" s="66" t="str">
        <f t="shared" si="11"/>
        <v xml:space="preserve">  -  </v>
      </c>
      <c r="AE104" s="30"/>
      <c r="AG104" s="74" t="str">
        <f>IF(OR(AND(Summary!$D$15="General Business",MCR!D104="LTB"),AND(Summary!$D$15="Long Term Business",MCR!D104="GB")),"ERROR","")</f>
        <v/>
      </c>
      <c r="AI104" s="74" t="str">
        <f t="shared" si="12"/>
        <v/>
      </c>
    </row>
    <row r="105" spans="1:35" s="28" customFormat="1" ht="12.75" hidden="1" customHeight="1" outlineLevel="1" x14ac:dyDescent="0.3">
      <c r="A105" s="25"/>
      <c r="B105" s="63"/>
      <c r="D105" s="53"/>
      <c r="F105" s="52"/>
      <c r="H105" s="53"/>
      <c r="J105" s="3">
        <v>0</v>
      </c>
      <c r="L105" s="64">
        <f t="shared" si="8"/>
        <v>0</v>
      </c>
      <c r="N105" s="3">
        <v>0</v>
      </c>
      <c r="P105" s="64">
        <f t="shared" si="9"/>
        <v>0</v>
      </c>
      <c r="R105" s="66" t="str">
        <f t="shared" si="13"/>
        <v xml:space="preserve">  -  </v>
      </c>
      <c r="T105" s="65"/>
      <c r="U105" s="30"/>
      <c r="V105" s="64">
        <f t="shared" si="14"/>
        <v>0</v>
      </c>
      <c r="X105" s="64">
        <f t="shared" si="15"/>
        <v>0</v>
      </c>
      <c r="Z105" s="3"/>
      <c r="AB105" s="64">
        <f t="shared" si="10"/>
        <v>0</v>
      </c>
      <c r="AD105" s="66" t="str">
        <f t="shared" si="11"/>
        <v xml:space="preserve">  -  </v>
      </c>
      <c r="AE105" s="30"/>
      <c r="AG105" s="74" t="str">
        <f>IF(OR(AND(Summary!$D$15="General Business",MCR!D105="LTB"),AND(Summary!$D$15="Long Term Business",MCR!D105="GB")),"ERROR","")</f>
        <v/>
      </c>
      <c r="AI105" s="74" t="str">
        <f t="shared" si="12"/>
        <v/>
      </c>
    </row>
    <row r="106" spans="1:35" s="28" customFormat="1" ht="12.75" hidden="1" customHeight="1" outlineLevel="1" x14ac:dyDescent="0.3">
      <c r="A106" s="25"/>
      <c r="B106" s="63"/>
      <c r="D106" s="53"/>
      <c r="F106" s="52"/>
      <c r="H106" s="53"/>
      <c r="J106" s="3">
        <v>0</v>
      </c>
      <c r="L106" s="64">
        <f t="shared" ref="L106:L233" si="16">IFERROR(J106*$H$17/$H106,0)</f>
        <v>0</v>
      </c>
      <c r="N106" s="3">
        <v>0</v>
      </c>
      <c r="P106" s="64">
        <f t="shared" ref="P106:P233" si="17">IFERROR(N106*$H$17/$H106,0)</f>
        <v>0</v>
      </c>
      <c r="R106" s="66" t="str">
        <f t="shared" si="13"/>
        <v xml:space="preserve">  -  </v>
      </c>
      <c r="T106" s="65"/>
      <c r="U106" s="30"/>
      <c r="V106" s="64">
        <f t="shared" si="14"/>
        <v>0</v>
      </c>
      <c r="X106" s="64">
        <f t="shared" si="15"/>
        <v>0</v>
      </c>
      <c r="Z106" s="3"/>
      <c r="AB106" s="64">
        <f t="shared" si="10"/>
        <v>0</v>
      </c>
      <c r="AD106" s="66" t="str">
        <f t="shared" si="11"/>
        <v xml:space="preserve">  -  </v>
      </c>
      <c r="AE106" s="30"/>
      <c r="AG106" s="74" t="str">
        <f>IF(OR(AND(Summary!$D$15="General Business",MCR!D106="LTB"),AND(Summary!$D$15="Long Term Business",MCR!D106="GB")),"ERROR","")</f>
        <v/>
      </c>
      <c r="AI106" s="74" t="str">
        <f t="shared" si="12"/>
        <v/>
      </c>
    </row>
    <row r="107" spans="1:35" s="28" customFormat="1" ht="12.75" hidden="1" customHeight="1" outlineLevel="1" x14ac:dyDescent="0.3">
      <c r="A107" s="25"/>
      <c r="B107" s="63"/>
      <c r="D107" s="53"/>
      <c r="F107" s="52"/>
      <c r="H107" s="53"/>
      <c r="J107" s="3">
        <v>0</v>
      </c>
      <c r="L107" s="64">
        <f t="shared" si="16"/>
        <v>0</v>
      </c>
      <c r="N107" s="3">
        <v>0</v>
      </c>
      <c r="P107" s="64">
        <f t="shared" si="17"/>
        <v>0</v>
      </c>
      <c r="R107" s="66" t="str">
        <f t="shared" si="13"/>
        <v xml:space="preserve">  -  </v>
      </c>
      <c r="T107" s="65"/>
      <c r="U107" s="30"/>
      <c r="V107" s="64">
        <f t="shared" si="14"/>
        <v>0</v>
      </c>
      <c r="X107" s="64">
        <f t="shared" si="15"/>
        <v>0</v>
      </c>
      <c r="Z107" s="3"/>
      <c r="AB107" s="64">
        <f t="shared" si="10"/>
        <v>0</v>
      </c>
      <c r="AD107" s="66" t="str">
        <f t="shared" si="11"/>
        <v xml:space="preserve">  -  </v>
      </c>
      <c r="AE107" s="30"/>
      <c r="AG107" s="74" t="str">
        <f>IF(OR(AND(Summary!$D$15="General Business",MCR!D107="LTB"),AND(Summary!$D$15="Long Term Business",MCR!D107="GB")),"ERROR","")</f>
        <v/>
      </c>
      <c r="AI107" s="74" t="str">
        <f t="shared" si="12"/>
        <v/>
      </c>
    </row>
    <row r="108" spans="1:35" s="28" customFormat="1" ht="12.75" hidden="1" customHeight="1" outlineLevel="1" x14ac:dyDescent="0.3">
      <c r="A108" s="25"/>
      <c r="B108" s="63"/>
      <c r="D108" s="53"/>
      <c r="F108" s="52"/>
      <c r="H108" s="53"/>
      <c r="J108" s="3">
        <v>0</v>
      </c>
      <c r="L108" s="64">
        <f t="shared" si="16"/>
        <v>0</v>
      </c>
      <c r="N108" s="3">
        <v>0</v>
      </c>
      <c r="P108" s="64">
        <f t="shared" si="17"/>
        <v>0</v>
      </c>
      <c r="R108" s="66" t="str">
        <f t="shared" si="13"/>
        <v xml:space="preserve">  -  </v>
      </c>
      <c r="T108" s="65"/>
      <c r="U108" s="30"/>
      <c r="V108" s="64">
        <f t="shared" si="14"/>
        <v>0</v>
      </c>
      <c r="X108" s="64">
        <f t="shared" si="15"/>
        <v>0</v>
      </c>
      <c r="Z108" s="3"/>
      <c r="AB108" s="64">
        <f t="shared" si="10"/>
        <v>0</v>
      </c>
      <c r="AD108" s="66" t="str">
        <f t="shared" si="11"/>
        <v xml:space="preserve">  -  </v>
      </c>
      <c r="AE108" s="30"/>
      <c r="AG108" s="74" t="str">
        <f>IF(OR(AND(Summary!$D$15="General Business",MCR!D108="LTB"),AND(Summary!$D$15="Long Term Business",MCR!D108="GB")),"ERROR","")</f>
        <v/>
      </c>
      <c r="AI108" s="74" t="str">
        <f t="shared" si="12"/>
        <v/>
      </c>
    </row>
    <row r="109" spans="1:35" s="28" customFormat="1" ht="12.75" hidden="1" customHeight="1" outlineLevel="1" x14ac:dyDescent="0.3">
      <c r="A109" s="25"/>
      <c r="B109" s="63"/>
      <c r="D109" s="53"/>
      <c r="F109" s="52"/>
      <c r="H109" s="53"/>
      <c r="J109" s="3">
        <v>0</v>
      </c>
      <c r="L109" s="64">
        <f t="shared" si="16"/>
        <v>0</v>
      </c>
      <c r="N109" s="3">
        <v>0</v>
      </c>
      <c r="P109" s="64">
        <f t="shared" si="17"/>
        <v>0</v>
      </c>
      <c r="R109" s="66" t="str">
        <f t="shared" si="13"/>
        <v xml:space="preserve">  -  </v>
      </c>
      <c r="T109" s="65"/>
      <c r="U109" s="30"/>
      <c r="V109" s="64">
        <f t="shared" si="14"/>
        <v>0</v>
      </c>
      <c r="X109" s="64">
        <f t="shared" si="15"/>
        <v>0</v>
      </c>
      <c r="Z109" s="3"/>
      <c r="AB109" s="64">
        <f t="shared" si="10"/>
        <v>0</v>
      </c>
      <c r="AD109" s="66" t="str">
        <f t="shared" si="11"/>
        <v xml:space="preserve">  -  </v>
      </c>
      <c r="AE109" s="30"/>
      <c r="AG109" s="74" t="str">
        <f>IF(OR(AND(Summary!$D$15="General Business",MCR!D109="LTB"),AND(Summary!$D$15="Long Term Business",MCR!D109="GB")),"ERROR","")</f>
        <v/>
      </c>
      <c r="AI109" s="74" t="str">
        <f t="shared" si="12"/>
        <v/>
      </c>
    </row>
    <row r="110" spans="1:35" s="28" customFormat="1" ht="12.75" hidden="1" customHeight="1" outlineLevel="1" x14ac:dyDescent="0.3">
      <c r="A110" s="25"/>
      <c r="B110" s="63"/>
      <c r="D110" s="53"/>
      <c r="F110" s="52"/>
      <c r="H110" s="53"/>
      <c r="J110" s="3">
        <v>0</v>
      </c>
      <c r="L110" s="64">
        <f t="shared" si="16"/>
        <v>0</v>
      </c>
      <c r="N110" s="3">
        <v>0</v>
      </c>
      <c r="P110" s="64">
        <f t="shared" si="17"/>
        <v>0</v>
      </c>
      <c r="R110" s="66" t="str">
        <f t="shared" si="13"/>
        <v xml:space="preserve">  -  </v>
      </c>
      <c r="T110" s="65"/>
      <c r="U110" s="30"/>
      <c r="V110" s="64">
        <f t="shared" si="14"/>
        <v>0</v>
      </c>
      <c r="X110" s="64">
        <f t="shared" si="15"/>
        <v>0</v>
      </c>
      <c r="Z110" s="3"/>
      <c r="AB110" s="64">
        <f t="shared" si="10"/>
        <v>0</v>
      </c>
      <c r="AD110" s="66" t="str">
        <f t="shared" si="11"/>
        <v xml:space="preserve">  -  </v>
      </c>
      <c r="AE110" s="30"/>
      <c r="AG110" s="74" t="str">
        <f>IF(OR(AND(Summary!$D$15="General Business",MCR!D110="LTB"),AND(Summary!$D$15="Long Term Business",MCR!D110="GB")),"ERROR","")</f>
        <v/>
      </c>
      <c r="AI110" s="74" t="str">
        <f t="shared" si="12"/>
        <v/>
      </c>
    </row>
    <row r="111" spans="1:35" s="28" customFormat="1" ht="12.75" hidden="1" customHeight="1" outlineLevel="1" x14ac:dyDescent="0.3">
      <c r="A111" s="25"/>
      <c r="B111" s="63"/>
      <c r="D111" s="53"/>
      <c r="F111" s="52"/>
      <c r="H111" s="53"/>
      <c r="J111" s="3">
        <v>0</v>
      </c>
      <c r="L111" s="64">
        <f t="shared" si="16"/>
        <v>0</v>
      </c>
      <c r="N111" s="3">
        <v>0</v>
      </c>
      <c r="P111" s="64">
        <f t="shared" si="17"/>
        <v>0</v>
      </c>
      <c r="R111" s="66" t="str">
        <f t="shared" si="13"/>
        <v xml:space="preserve">  -  </v>
      </c>
      <c r="T111" s="65"/>
      <c r="U111" s="30"/>
      <c r="V111" s="64">
        <f t="shared" si="14"/>
        <v>0</v>
      </c>
      <c r="X111" s="64">
        <f t="shared" si="15"/>
        <v>0</v>
      </c>
      <c r="Z111" s="3"/>
      <c r="AB111" s="64">
        <f t="shared" si="10"/>
        <v>0</v>
      </c>
      <c r="AD111" s="66" t="str">
        <f t="shared" si="11"/>
        <v xml:space="preserve">  -  </v>
      </c>
      <c r="AE111" s="30"/>
      <c r="AG111" s="74" t="str">
        <f>IF(OR(AND(Summary!$D$15="General Business",MCR!D111="LTB"),AND(Summary!$D$15="Long Term Business",MCR!D111="GB")),"ERROR","")</f>
        <v/>
      </c>
      <c r="AI111" s="74" t="str">
        <f t="shared" si="12"/>
        <v/>
      </c>
    </row>
    <row r="112" spans="1:35" s="28" customFormat="1" ht="12.75" hidden="1" customHeight="1" outlineLevel="1" x14ac:dyDescent="0.3">
      <c r="A112" s="25"/>
      <c r="B112" s="63"/>
      <c r="D112" s="53"/>
      <c r="F112" s="52"/>
      <c r="H112" s="53"/>
      <c r="J112" s="3">
        <v>0</v>
      </c>
      <c r="L112" s="64">
        <f t="shared" si="16"/>
        <v>0</v>
      </c>
      <c r="N112" s="3">
        <v>0</v>
      </c>
      <c r="P112" s="64">
        <f t="shared" si="17"/>
        <v>0</v>
      </c>
      <c r="R112" s="66" t="str">
        <f t="shared" si="13"/>
        <v xml:space="preserve">  -  </v>
      </c>
      <c r="T112" s="65"/>
      <c r="U112" s="30"/>
      <c r="V112" s="64">
        <f t="shared" si="14"/>
        <v>0</v>
      </c>
      <c r="X112" s="64">
        <f t="shared" si="15"/>
        <v>0</v>
      </c>
      <c r="Z112" s="3"/>
      <c r="AB112" s="64">
        <f t="shared" si="10"/>
        <v>0</v>
      </c>
      <c r="AD112" s="66" t="str">
        <f t="shared" si="11"/>
        <v xml:space="preserve">  -  </v>
      </c>
      <c r="AE112" s="30"/>
      <c r="AG112" s="74" t="str">
        <f>IF(OR(AND(Summary!$D$15="General Business",MCR!D112="LTB"),AND(Summary!$D$15="Long Term Business",MCR!D112="GB")),"ERROR","")</f>
        <v/>
      </c>
      <c r="AI112" s="74" t="str">
        <f t="shared" si="12"/>
        <v/>
      </c>
    </row>
    <row r="113" spans="1:35" s="28" customFormat="1" ht="12.75" hidden="1" customHeight="1" outlineLevel="1" x14ac:dyDescent="0.3">
      <c r="A113" s="25"/>
      <c r="B113" s="63"/>
      <c r="D113" s="53"/>
      <c r="F113" s="52"/>
      <c r="H113" s="53"/>
      <c r="J113" s="3">
        <v>0</v>
      </c>
      <c r="L113" s="64">
        <f t="shared" si="16"/>
        <v>0</v>
      </c>
      <c r="N113" s="3">
        <v>0</v>
      </c>
      <c r="P113" s="64">
        <f t="shared" si="17"/>
        <v>0</v>
      </c>
      <c r="R113" s="66" t="str">
        <f t="shared" si="13"/>
        <v xml:space="preserve">  -  </v>
      </c>
      <c r="T113" s="65"/>
      <c r="U113" s="30"/>
      <c r="V113" s="64">
        <f t="shared" si="14"/>
        <v>0</v>
      </c>
      <c r="X113" s="64">
        <f t="shared" si="15"/>
        <v>0</v>
      </c>
      <c r="Z113" s="3"/>
      <c r="AB113" s="64">
        <f t="shared" si="10"/>
        <v>0</v>
      </c>
      <c r="AD113" s="66" t="str">
        <f t="shared" si="11"/>
        <v xml:space="preserve">  -  </v>
      </c>
      <c r="AE113" s="30"/>
      <c r="AG113" s="74" t="str">
        <f>IF(OR(AND(Summary!$D$15="General Business",MCR!D113="LTB"),AND(Summary!$D$15="Long Term Business",MCR!D113="GB")),"ERROR","")</f>
        <v/>
      </c>
      <c r="AI113" s="74" t="str">
        <f t="shared" si="12"/>
        <v/>
      </c>
    </row>
    <row r="114" spans="1:35" s="28" customFormat="1" ht="12.75" customHeight="1" collapsed="1" x14ac:dyDescent="0.3">
      <c r="A114" s="25"/>
      <c r="B114" s="63"/>
      <c r="D114" s="53"/>
      <c r="F114" s="52"/>
      <c r="H114" s="53"/>
      <c r="J114" s="3">
        <v>0</v>
      </c>
      <c r="L114" s="64">
        <f t="shared" si="16"/>
        <v>0</v>
      </c>
      <c r="N114" s="3">
        <v>0</v>
      </c>
      <c r="P114" s="64">
        <f t="shared" si="17"/>
        <v>0</v>
      </c>
      <c r="R114" s="66" t="str">
        <f t="shared" si="13"/>
        <v xml:space="preserve">  -  </v>
      </c>
      <c r="T114" s="65"/>
      <c r="U114" s="30"/>
      <c r="V114" s="64">
        <f t="shared" si="14"/>
        <v>0</v>
      </c>
      <c r="X114" s="64">
        <f t="shared" si="15"/>
        <v>0</v>
      </c>
      <c r="Z114" s="3"/>
      <c r="AB114" s="64">
        <f t="shared" si="10"/>
        <v>0</v>
      </c>
      <c r="AD114" s="66" t="str">
        <f t="shared" si="11"/>
        <v xml:space="preserve">  -  </v>
      </c>
      <c r="AE114" s="30"/>
      <c r="AG114" s="74" t="str">
        <f>IF(OR(AND(Summary!$D$15="General Business",MCR!D114="LTB"),AND(Summary!$D$15="Long Term Business",MCR!D114="GB")),"ERROR","")</f>
        <v/>
      </c>
      <c r="AI114" s="74" t="str">
        <f t="shared" si="12"/>
        <v/>
      </c>
    </row>
    <row r="115" spans="1:35" s="28" customFormat="1" ht="12.75" hidden="1" customHeight="1" outlineLevel="1" x14ac:dyDescent="0.3">
      <c r="A115" s="25"/>
      <c r="B115" s="63"/>
      <c r="D115" s="53"/>
      <c r="F115" s="52"/>
      <c r="H115" s="53"/>
      <c r="J115" s="3">
        <v>0</v>
      </c>
      <c r="L115" s="64">
        <f t="shared" si="16"/>
        <v>0</v>
      </c>
      <c r="N115" s="3">
        <v>0</v>
      </c>
      <c r="P115" s="64">
        <f t="shared" si="17"/>
        <v>0</v>
      </c>
      <c r="R115" s="66" t="str">
        <f t="shared" si="13"/>
        <v xml:space="preserve">  -  </v>
      </c>
      <c r="T115" s="65"/>
      <c r="U115" s="30"/>
      <c r="V115" s="64">
        <f t="shared" si="14"/>
        <v>0</v>
      </c>
      <c r="X115" s="64">
        <f t="shared" si="15"/>
        <v>0</v>
      </c>
      <c r="Z115" s="3"/>
      <c r="AB115" s="64">
        <f t="shared" si="10"/>
        <v>0</v>
      </c>
      <c r="AD115" s="66" t="str">
        <f t="shared" si="11"/>
        <v xml:space="preserve">  -  </v>
      </c>
      <c r="AE115" s="30"/>
      <c r="AG115" s="74" t="str">
        <f>IF(OR(AND(Summary!$D$15="General Business",MCR!D115="LTB"),AND(Summary!$D$15="Long Term Business",MCR!D115="GB")),"ERROR","")</f>
        <v/>
      </c>
      <c r="AI115" s="74" t="str">
        <f t="shared" si="12"/>
        <v/>
      </c>
    </row>
    <row r="116" spans="1:35" s="28" customFormat="1" ht="12.75" hidden="1" customHeight="1" outlineLevel="1" x14ac:dyDescent="0.3">
      <c r="A116" s="25"/>
      <c r="B116" s="63"/>
      <c r="D116" s="53"/>
      <c r="F116" s="52"/>
      <c r="H116" s="53"/>
      <c r="J116" s="3">
        <v>0</v>
      </c>
      <c r="L116" s="64">
        <f t="shared" si="16"/>
        <v>0</v>
      </c>
      <c r="N116" s="3">
        <v>0</v>
      </c>
      <c r="P116" s="64">
        <f t="shared" si="17"/>
        <v>0</v>
      </c>
      <c r="R116" s="66" t="str">
        <f t="shared" si="13"/>
        <v xml:space="preserve">  -  </v>
      </c>
      <c r="T116" s="65"/>
      <c r="U116" s="30"/>
      <c r="V116" s="64">
        <f t="shared" si="14"/>
        <v>0</v>
      </c>
      <c r="X116" s="64">
        <f t="shared" si="15"/>
        <v>0</v>
      </c>
      <c r="Z116" s="3"/>
      <c r="AB116" s="64">
        <f t="shared" si="10"/>
        <v>0</v>
      </c>
      <c r="AD116" s="66" t="str">
        <f t="shared" si="11"/>
        <v xml:space="preserve">  -  </v>
      </c>
      <c r="AE116" s="30"/>
      <c r="AG116" s="74" t="str">
        <f>IF(OR(AND(Summary!$D$15="General Business",MCR!D116="LTB"),AND(Summary!$D$15="Long Term Business",MCR!D116="GB")),"ERROR","")</f>
        <v/>
      </c>
      <c r="AI116" s="74" t="str">
        <f t="shared" si="12"/>
        <v/>
      </c>
    </row>
    <row r="117" spans="1:35" s="28" customFormat="1" ht="12.75" hidden="1" customHeight="1" outlineLevel="1" x14ac:dyDescent="0.3">
      <c r="A117" s="25"/>
      <c r="B117" s="63"/>
      <c r="D117" s="53"/>
      <c r="F117" s="52"/>
      <c r="H117" s="53"/>
      <c r="J117" s="3">
        <v>0</v>
      </c>
      <c r="L117" s="64">
        <f t="shared" si="16"/>
        <v>0</v>
      </c>
      <c r="N117" s="3">
        <v>0</v>
      </c>
      <c r="P117" s="64">
        <f t="shared" si="17"/>
        <v>0</v>
      </c>
      <c r="R117" s="66" t="str">
        <f t="shared" si="13"/>
        <v xml:space="preserve">  -  </v>
      </c>
      <c r="T117" s="65"/>
      <c r="U117" s="30"/>
      <c r="V117" s="64">
        <f t="shared" si="14"/>
        <v>0</v>
      </c>
      <c r="X117" s="64">
        <f t="shared" si="15"/>
        <v>0</v>
      </c>
      <c r="Z117" s="3"/>
      <c r="AB117" s="64">
        <f t="shared" si="10"/>
        <v>0</v>
      </c>
      <c r="AD117" s="66" t="str">
        <f t="shared" si="11"/>
        <v xml:space="preserve">  -  </v>
      </c>
      <c r="AE117" s="30"/>
      <c r="AG117" s="74" t="str">
        <f>IF(OR(AND(Summary!$D$15="General Business",MCR!D117="LTB"),AND(Summary!$D$15="Long Term Business",MCR!D117="GB")),"ERROR","")</f>
        <v/>
      </c>
      <c r="AI117" s="74" t="str">
        <f t="shared" si="12"/>
        <v/>
      </c>
    </row>
    <row r="118" spans="1:35" s="28" customFormat="1" ht="12.75" hidden="1" customHeight="1" outlineLevel="1" x14ac:dyDescent="0.3">
      <c r="A118" s="25"/>
      <c r="B118" s="63"/>
      <c r="D118" s="53"/>
      <c r="F118" s="52"/>
      <c r="H118" s="53"/>
      <c r="J118" s="3">
        <v>0</v>
      </c>
      <c r="L118" s="64">
        <f t="shared" si="16"/>
        <v>0</v>
      </c>
      <c r="N118" s="3">
        <v>0</v>
      </c>
      <c r="P118" s="64">
        <f t="shared" si="17"/>
        <v>0</v>
      </c>
      <c r="R118" s="66" t="str">
        <f t="shared" si="13"/>
        <v xml:space="preserve">  -  </v>
      </c>
      <c r="T118" s="65"/>
      <c r="U118" s="30"/>
      <c r="V118" s="64">
        <f t="shared" si="14"/>
        <v>0</v>
      </c>
      <c r="X118" s="64">
        <f t="shared" si="15"/>
        <v>0</v>
      </c>
      <c r="Z118" s="3"/>
      <c r="AB118" s="64">
        <f t="shared" si="10"/>
        <v>0</v>
      </c>
      <c r="AD118" s="66" t="str">
        <f t="shared" si="11"/>
        <v xml:space="preserve">  -  </v>
      </c>
      <c r="AE118" s="30"/>
      <c r="AG118" s="74" t="str">
        <f>IF(OR(AND(Summary!$D$15="General Business",MCR!D118="LTB"),AND(Summary!$D$15="Long Term Business",MCR!D118="GB")),"ERROR","")</f>
        <v/>
      </c>
      <c r="AI118" s="74" t="str">
        <f t="shared" si="12"/>
        <v/>
      </c>
    </row>
    <row r="119" spans="1:35" s="28" customFormat="1" ht="12.75" hidden="1" customHeight="1" outlineLevel="1" x14ac:dyDescent="0.3">
      <c r="A119" s="25"/>
      <c r="B119" s="63"/>
      <c r="D119" s="53"/>
      <c r="F119" s="52"/>
      <c r="H119" s="53"/>
      <c r="J119" s="3">
        <v>0</v>
      </c>
      <c r="L119" s="64">
        <f t="shared" si="16"/>
        <v>0</v>
      </c>
      <c r="N119" s="3">
        <v>0</v>
      </c>
      <c r="P119" s="64">
        <f t="shared" si="17"/>
        <v>0</v>
      </c>
      <c r="R119" s="66" t="str">
        <f t="shared" si="13"/>
        <v xml:space="preserve">  -  </v>
      </c>
      <c r="T119" s="65"/>
      <c r="U119" s="30"/>
      <c r="V119" s="64">
        <f t="shared" si="14"/>
        <v>0</v>
      </c>
      <c r="X119" s="64">
        <f t="shared" si="15"/>
        <v>0</v>
      </c>
      <c r="Z119" s="3"/>
      <c r="AB119" s="64">
        <f t="shared" si="10"/>
        <v>0</v>
      </c>
      <c r="AD119" s="66" t="str">
        <f t="shared" si="11"/>
        <v xml:space="preserve">  -  </v>
      </c>
      <c r="AE119" s="30"/>
      <c r="AG119" s="74" t="str">
        <f>IF(OR(AND(Summary!$D$15="General Business",MCR!D119="LTB"),AND(Summary!$D$15="Long Term Business",MCR!D119="GB")),"ERROR","")</f>
        <v/>
      </c>
      <c r="AI119" s="74" t="str">
        <f t="shared" si="12"/>
        <v/>
      </c>
    </row>
    <row r="120" spans="1:35" s="28" customFormat="1" ht="12.75" hidden="1" customHeight="1" outlineLevel="1" x14ac:dyDescent="0.3">
      <c r="A120" s="25"/>
      <c r="B120" s="63"/>
      <c r="D120" s="53"/>
      <c r="F120" s="52"/>
      <c r="H120" s="53"/>
      <c r="J120" s="3">
        <v>0</v>
      </c>
      <c r="L120" s="64">
        <f t="shared" si="16"/>
        <v>0</v>
      </c>
      <c r="N120" s="3">
        <v>0</v>
      </c>
      <c r="P120" s="64">
        <f t="shared" si="17"/>
        <v>0</v>
      </c>
      <c r="R120" s="66" t="str">
        <f t="shared" si="13"/>
        <v xml:space="preserve">  -  </v>
      </c>
      <c r="T120" s="65"/>
      <c r="U120" s="30"/>
      <c r="V120" s="64">
        <f t="shared" si="14"/>
        <v>0</v>
      </c>
      <c r="X120" s="64">
        <f t="shared" si="15"/>
        <v>0</v>
      </c>
      <c r="Z120" s="3"/>
      <c r="AB120" s="64">
        <f t="shared" si="10"/>
        <v>0</v>
      </c>
      <c r="AD120" s="66" t="str">
        <f t="shared" si="11"/>
        <v xml:space="preserve">  -  </v>
      </c>
      <c r="AE120" s="30"/>
      <c r="AG120" s="74" t="str">
        <f>IF(OR(AND(Summary!$D$15="General Business",MCR!D120="LTB"),AND(Summary!$D$15="Long Term Business",MCR!D120="GB")),"ERROR","")</f>
        <v/>
      </c>
      <c r="AI120" s="74" t="str">
        <f t="shared" si="12"/>
        <v/>
      </c>
    </row>
    <row r="121" spans="1:35" s="28" customFormat="1" ht="12.75" hidden="1" customHeight="1" outlineLevel="1" x14ac:dyDescent="0.3">
      <c r="A121" s="25"/>
      <c r="B121" s="63"/>
      <c r="D121" s="53"/>
      <c r="F121" s="52"/>
      <c r="H121" s="53"/>
      <c r="J121" s="3">
        <v>0</v>
      </c>
      <c r="L121" s="64">
        <f t="shared" si="16"/>
        <v>0</v>
      </c>
      <c r="N121" s="3">
        <v>0</v>
      </c>
      <c r="P121" s="64">
        <f t="shared" si="17"/>
        <v>0</v>
      </c>
      <c r="R121" s="66" t="str">
        <f t="shared" si="13"/>
        <v xml:space="preserve">  -  </v>
      </c>
      <c r="T121" s="65"/>
      <c r="U121" s="30"/>
      <c r="V121" s="64">
        <f t="shared" si="14"/>
        <v>0</v>
      </c>
      <c r="X121" s="64">
        <f t="shared" si="15"/>
        <v>0</v>
      </c>
      <c r="Z121" s="3"/>
      <c r="AB121" s="64">
        <f t="shared" si="10"/>
        <v>0</v>
      </c>
      <c r="AD121" s="66" t="str">
        <f t="shared" si="11"/>
        <v xml:space="preserve">  -  </v>
      </c>
      <c r="AE121" s="30"/>
      <c r="AG121" s="74" t="str">
        <f>IF(OR(AND(Summary!$D$15="General Business",MCR!D121="LTB"),AND(Summary!$D$15="Long Term Business",MCR!D121="GB")),"ERROR","")</f>
        <v/>
      </c>
      <c r="AI121" s="74" t="str">
        <f t="shared" si="12"/>
        <v/>
      </c>
    </row>
    <row r="122" spans="1:35" s="28" customFormat="1" ht="12.75" hidden="1" customHeight="1" outlineLevel="1" x14ac:dyDescent="0.3">
      <c r="A122" s="25"/>
      <c r="B122" s="63"/>
      <c r="D122" s="53"/>
      <c r="F122" s="52"/>
      <c r="H122" s="53"/>
      <c r="J122" s="3">
        <v>0</v>
      </c>
      <c r="L122" s="64">
        <f t="shared" si="16"/>
        <v>0</v>
      </c>
      <c r="N122" s="3">
        <v>0</v>
      </c>
      <c r="P122" s="64">
        <f t="shared" si="17"/>
        <v>0</v>
      </c>
      <c r="R122" s="66" t="str">
        <f t="shared" si="13"/>
        <v xml:space="preserve">  -  </v>
      </c>
      <c r="T122" s="65"/>
      <c r="U122" s="30"/>
      <c r="V122" s="64">
        <f t="shared" si="14"/>
        <v>0</v>
      </c>
      <c r="X122" s="64">
        <f t="shared" si="15"/>
        <v>0</v>
      </c>
      <c r="Z122" s="3"/>
      <c r="AB122" s="64">
        <f t="shared" si="10"/>
        <v>0</v>
      </c>
      <c r="AD122" s="66" t="str">
        <f t="shared" si="11"/>
        <v xml:space="preserve">  -  </v>
      </c>
      <c r="AE122" s="30"/>
      <c r="AG122" s="74" t="str">
        <f>IF(OR(AND(Summary!$D$15="General Business",MCR!D122="LTB"),AND(Summary!$D$15="Long Term Business",MCR!D122="GB")),"ERROR","")</f>
        <v/>
      </c>
      <c r="AI122" s="74" t="str">
        <f t="shared" si="12"/>
        <v/>
      </c>
    </row>
    <row r="123" spans="1:35" s="28" customFormat="1" ht="12.75" hidden="1" customHeight="1" outlineLevel="1" x14ac:dyDescent="0.3">
      <c r="A123" s="25"/>
      <c r="B123" s="63"/>
      <c r="D123" s="53"/>
      <c r="F123" s="52"/>
      <c r="H123" s="53"/>
      <c r="J123" s="3">
        <v>0</v>
      </c>
      <c r="L123" s="64">
        <f t="shared" si="16"/>
        <v>0</v>
      </c>
      <c r="N123" s="3">
        <v>0</v>
      </c>
      <c r="P123" s="64">
        <f t="shared" si="17"/>
        <v>0</v>
      </c>
      <c r="R123" s="66" t="str">
        <f t="shared" si="13"/>
        <v xml:space="preserve">  -  </v>
      </c>
      <c r="T123" s="65"/>
      <c r="U123" s="30"/>
      <c r="V123" s="64">
        <f t="shared" si="14"/>
        <v>0</v>
      </c>
      <c r="X123" s="64">
        <f t="shared" si="15"/>
        <v>0</v>
      </c>
      <c r="Z123" s="3"/>
      <c r="AB123" s="64">
        <f t="shared" si="10"/>
        <v>0</v>
      </c>
      <c r="AD123" s="66" t="str">
        <f t="shared" si="11"/>
        <v xml:space="preserve">  -  </v>
      </c>
      <c r="AE123" s="30"/>
      <c r="AG123" s="74" t="str">
        <f>IF(OR(AND(Summary!$D$15="General Business",MCR!D123="LTB"),AND(Summary!$D$15="Long Term Business",MCR!D123="GB")),"ERROR","")</f>
        <v/>
      </c>
      <c r="AI123" s="74" t="str">
        <f t="shared" si="12"/>
        <v/>
      </c>
    </row>
    <row r="124" spans="1:35" s="28" customFormat="1" ht="12.75" hidden="1" customHeight="1" outlineLevel="1" x14ac:dyDescent="0.3">
      <c r="A124" s="25"/>
      <c r="B124" s="63"/>
      <c r="D124" s="53"/>
      <c r="F124" s="52"/>
      <c r="H124" s="53"/>
      <c r="J124" s="3">
        <v>0</v>
      </c>
      <c r="L124" s="64">
        <f t="shared" si="16"/>
        <v>0</v>
      </c>
      <c r="N124" s="3">
        <v>0</v>
      </c>
      <c r="P124" s="64">
        <f t="shared" si="17"/>
        <v>0</v>
      </c>
      <c r="R124" s="66" t="str">
        <f t="shared" si="13"/>
        <v xml:space="preserve">  -  </v>
      </c>
      <c r="T124" s="65"/>
      <c r="U124" s="30"/>
      <c r="V124" s="64">
        <f t="shared" si="14"/>
        <v>0</v>
      </c>
      <c r="X124" s="64">
        <f t="shared" si="15"/>
        <v>0</v>
      </c>
      <c r="Z124" s="3"/>
      <c r="AB124" s="64">
        <f t="shared" si="10"/>
        <v>0</v>
      </c>
      <c r="AD124" s="66" t="str">
        <f t="shared" si="11"/>
        <v xml:space="preserve">  -  </v>
      </c>
      <c r="AE124" s="30"/>
      <c r="AG124" s="74" t="str">
        <f>IF(OR(AND(Summary!$D$15="General Business",MCR!D124="LTB"),AND(Summary!$D$15="Long Term Business",MCR!D124="GB")),"ERROR","")</f>
        <v/>
      </c>
      <c r="AI124" s="74" t="str">
        <f t="shared" si="12"/>
        <v/>
      </c>
    </row>
    <row r="125" spans="1:35" s="28" customFormat="1" ht="12.75" hidden="1" customHeight="1" outlineLevel="1" x14ac:dyDescent="0.3">
      <c r="A125" s="25"/>
      <c r="B125" s="63"/>
      <c r="D125" s="53"/>
      <c r="F125" s="52"/>
      <c r="H125" s="53"/>
      <c r="J125" s="3">
        <v>0</v>
      </c>
      <c r="L125" s="64">
        <f t="shared" si="16"/>
        <v>0</v>
      </c>
      <c r="N125" s="3">
        <v>0</v>
      </c>
      <c r="P125" s="64">
        <f t="shared" si="17"/>
        <v>0</v>
      </c>
      <c r="R125" s="66" t="str">
        <f t="shared" si="13"/>
        <v xml:space="preserve">  -  </v>
      </c>
      <c r="T125" s="65"/>
      <c r="U125" s="30"/>
      <c r="V125" s="64">
        <f t="shared" si="14"/>
        <v>0</v>
      </c>
      <c r="X125" s="64">
        <f t="shared" si="15"/>
        <v>0</v>
      </c>
      <c r="Z125" s="3"/>
      <c r="AB125" s="64">
        <f t="shared" si="10"/>
        <v>0</v>
      </c>
      <c r="AD125" s="66" t="str">
        <f t="shared" si="11"/>
        <v xml:space="preserve">  -  </v>
      </c>
      <c r="AE125" s="30"/>
      <c r="AG125" s="74" t="str">
        <f>IF(OR(AND(Summary!$D$15="General Business",MCR!D125="LTB"),AND(Summary!$D$15="Long Term Business",MCR!D125="GB")),"ERROR","")</f>
        <v/>
      </c>
      <c r="AI125" s="74" t="str">
        <f t="shared" si="12"/>
        <v/>
      </c>
    </row>
    <row r="126" spans="1:35" s="28" customFormat="1" ht="12.75" hidden="1" customHeight="1" outlineLevel="1" x14ac:dyDescent="0.3">
      <c r="A126" s="25"/>
      <c r="B126" s="63"/>
      <c r="D126" s="53"/>
      <c r="F126" s="52"/>
      <c r="H126" s="53"/>
      <c r="J126" s="3">
        <v>0</v>
      </c>
      <c r="L126" s="64">
        <f t="shared" si="16"/>
        <v>0</v>
      </c>
      <c r="N126" s="3">
        <v>0</v>
      </c>
      <c r="P126" s="64">
        <f t="shared" si="17"/>
        <v>0</v>
      </c>
      <c r="R126" s="66" t="str">
        <f t="shared" si="13"/>
        <v xml:space="preserve">  -  </v>
      </c>
      <c r="T126" s="65"/>
      <c r="U126" s="30"/>
      <c r="V126" s="64">
        <f t="shared" si="14"/>
        <v>0</v>
      </c>
      <c r="X126" s="64">
        <f t="shared" si="15"/>
        <v>0</v>
      </c>
      <c r="Z126" s="3"/>
      <c r="AB126" s="64">
        <f t="shared" si="10"/>
        <v>0</v>
      </c>
      <c r="AD126" s="66" t="str">
        <f t="shared" si="11"/>
        <v xml:space="preserve">  -  </v>
      </c>
      <c r="AE126" s="30"/>
      <c r="AG126" s="74" t="str">
        <f>IF(OR(AND(Summary!$D$15="General Business",MCR!D126="LTB"),AND(Summary!$D$15="Long Term Business",MCR!D126="GB")),"ERROR","")</f>
        <v/>
      </c>
      <c r="AI126" s="74" t="str">
        <f t="shared" si="12"/>
        <v/>
      </c>
    </row>
    <row r="127" spans="1:35" s="28" customFormat="1" ht="12.75" hidden="1" customHeight="1" outlineLevel="1" x14ac:dyDescent="0.3">
      <c r="A127" s="25"/>
      <c r="B127" s="63"/>
      <c r="D127" s="53"/>
      <c r="F127" s="52"/>
      <c r="H127" s="53"/>
      <c r="J127" s="3">
        <v>0</v>
      </c>
      <c r="L127" s="64">
        <f t="shared" si="16"/>
        <v>0</v>
      </c>
      <c r="N127" s="3">
        <v>0</v>
      </c>
      <c r="P127" s="64">
        <f t="shared" si="17"/>
        <v>0</v>
      </c>
      <c r="R127" s="66" t="str">
        <f t="shared" si="13"/>
        <v xml:space="preserve">  -  </v>
      </c>
      <c r="T127" s="65"/>
      <c r="U127" s="30"/>
      <c r="V127" s="64">
        <f t="shared" si="14"/>
        <v>0</v>
      </c>
      <c r="X127" s="64">
        <f t="shared" si="15"/>
        <v>0</v>
      </c>
      <c r="Z127" s="3"/>
      <c r="AB127" s="64">
        <f t="shared" si="10"/>
        <v>0</v>
      </c>
      <c r="AD127" s="66" t="str">
        <f t="shared" si="11"/>
        <v xml:space="preserve">  -  </v>
      </c>
      <c r="AE127" s="30"/>
      <c r="AG127" s="74" t="str">
        <f>IF(OR(AND(Summary!$D$15="General Business",MCR!D127="LTB"),AND(Summary!$D$15="Long Term Business",MCR!D127="GB")),"ERROR","")</f>
        <v/>
      </c>
      <c r="AI127" s="74" t="str">
        <f t="shared" si="12"/>
        <v/>
      </c>
    </row>
    <row r="128" spans="1:35" s="28" customFormat="1" ht="12.75" hidden="1" customHeight="1" outlineLevel="1" x14ac:dyDescent="0.3">
      <c r="A128" s="25"/>
      <c r="B128" s="63"/>
      <c r="D128" s="53"/>
      <c r="F128" s="52"/>
      <c r="H128" s="53"/>
      <c r="J128" s="3">
        <v>0</v>
      </c>
      <c r="L128" s="64">
        <f t="shared" si="16"/>
        <v>0</v>
      </c>
      <c r="N128" s="3">
        <v>0</v>
      </c>
      <c r="P128" s="64">
        <f t="shared" si="17"/>
        <v>0</v>
      </c>
      <c r="R128" s="66" t="str">
        <f t="shared" si="13"/>
        <v xml:space="preserve">  -  </v>
      </c>
      <c r="T128" s="65"/>
      <c r="U128" s="30"/>
      <c r="V128" s="64">
        <f t="shared" si="14"/>
        <v>0</v>
      </c>
      <c r="X128" s="64">
        <f t="shared" si="15"/>
        <v>0</v>
      </c>
      <c r="Z128" s="3"/>
      <c r="AB128" s="64">
        <f t="shared" si="10"/>
        <v>0</v>
      </c>
      <c r="AD128" s="66" t="str">
        <f t="shared" si="11"/>
        <v xml:space="preserve">  -  </v>
      </c>
      <c r="AE128" s="30"/>
      <c r="AG128" s="74" t="str">
        <f>IF(OR(AND(Summary!$D$15="General Business",MCR!D128="LTB"),AND(Summary!$D$15="Long Term Business",MCR!D128="GB")),"ERROR","")</f>
        <v/>
      </c>
      <c r="AI128" s="74" t="str">
        <f t="shared" si="12"/>
        <v/>
      </c>
    </row>
    <row r="129" spans="1:35" s="28" customFormat="1" ht="12.75" hidden="1" customHeight="1" outlineLevel="1" x14ac:dyDescent="0.3">
      <c r="A129" s="25"/>
      <c r="B129" s="63"/>
      <c r="D129" s="53"/>
      <c r="F129" s="52"/>
      <c r="H129" s="53"/>
      <c r="J129" s="3">
        <v>0</v>
      </c>
      <c r="L129" s="64">
        <f t="shared" si="16"/>
        <v>0</v>
      </c>
      <c r="N129" s="3">
        <v>0</v>
      </c>
      <c r="P129" s="64">
        <f t="shared" si="17"/>
        <v>0</v>
      </c>
      <c r="R129" s="66" t="str">
        <f t="shared" si="13"/>
        <v xml:space="preserve">  -  </v>
      </c>
      <c r="T129" s="65"/>
      <c r="U129" s="30"/>
      <c r="V129" s="64">
        <f t="shared" si="14"/>
        <v>0</v>
      </c>
      <c r="X129" s="64">
        <f t="shared" si="15"/>
        <v>0</v>
      </c>
      <c r="Z129" s="3"/>
      <c r="AB129" s="64">
        <f t="shared" si="10"/>
        <v>0</v>
      </c>
      <c r="AD129" s="66" t="str">
        <f t="shared" si="11"/>
        <v xml:space="preserve">  -  </v>
      </c>
      <c r="AE129" s="30"/>
      <c r="AG129" s="74" t="str">
        <f>IF(OR(AND(Summary!$D$15="General Business",MCR!D129="LTB"),AND(Summary!$D$15="Long Term Business",MCR!D129="GB")),"ERROR","")</f>
        <v/>
      </c>
      <c r="AI129" s="74" t="str">
        <f t="shared" si="12"/>
        <v/>
      </c>
    </row>
    <row r="130" spans="1:35" s="28" customFormat="1" ht="12.75" hidden="1" customHeight="1" outlineLevel="1" x14ac:dyDescent="0.3">
      <c r="A130" s="25"/>
      <c r="B130" s="63"/>
      <c r="D130" s="53"/>
      <c r="F130" s="52"/>
      <c r="H130" s="53"/>
      <c r="J130" s="3">
        <v>0</v>
      </c>
      <c r="L130" s="64">
        <f t="shared" si="16"/>
        <v>0</v>
      </c>
      <c r="N130" s="3">
        <v>0</v>
      </c>
      <c r="P130" s="64">
        <f t="shared" si="17"/>
        <v>0</v>
      </c>
      <c r="R130" s="66" t="str">
        <f t="shared" si="13"/>
        <v xml:space="preserve">  -  </v>
      </c>
      <c r="T130" s="65"/>
      <c r="U130" s="30"/>
      <c r="V130" s="64">
        <f t="shared" si="14"/>
        <v>0</v>
      </c>
      <c r="X130" s="64">
        <f t="shared" si="15"/>
        <v>0</v>
      </c>
      <c r="Z130" s="3"/>
      <c r="AB130" s="64">
        <f t="shared" si="10"/>
        <v>0</v>
      </c>
      <c r="AD130" s="66" t="str">
        <f t="shared" si="11"/>
        <v xml:space="preserve">  -  </v>
      </c>
      <c r="AE130" s="30"/>
      <c r="AG130" s="74" t="str">
        <f>IF(OR(AND(Summary!$D$15="General Business",MCR!D130="LTB"),AND(Summary!$D$15="Long Term Business",MCR!D130="GB")),"ERROR","")</f>
        <v/>
      </c>
      <c r="AI130" s="74" t="str">
        <f t="shared" si="12"/>
        <v/>
      </c>
    </row>
    <row r="131" spans="1:35" s="28" customFormat="1" ht="12.75" hidden="1" customHeight="1" outlineLevel="1" x14ac:dyDescent="0.3">
      <c r="A131" s="25"/>
      <c r="B131" s="63"/>
      <c r="D131" s="53"/>
      <c r="F131" s="52"/>
      <c r="H131" s="53"/>
      <c r="J131" s="3">
        <v>0</v>
      </c>
      <c r="L131" s="64">
        <f t="shared" si="16"/>
        <v>0</v>
      </c>
      <c r="N131" s="3">
        <v>0</v>
      </c>
      <c r="P131" s="64">
        <f t="shared" si="17"/>
        <v>0</v>
      </c>
      <c r="R131" s="66" t="str">
        <f t="shared" si="13"/>
        <v xml:space="preserve">  -  </v>
      </c>
      <c r="T131" s="65"/>
      <c r="U131" s="30"/>
      <c r="V131" s="64">
        <f t="shared" si="14"/>
        <v>0</v>
      </c>
      <c r="X131" s="64">
        <f t="shared" si="15"/>
        <v>0</v>
      </c>
      <c r="Z131" s="3"/>
      <c r="AB131" s="64">
        <f t="shared" si="10"/>
        <v>0</v>
      </c>
      <c r="AD131" s="66" t="str">
        <f t="shared" si="11"/>
        <v xml:space="preserve">  -  </v>
      </c>
      <c r="AE131" s="30"/>
      <c r="AG131" s="74" t="str">
        <f>IF(OR(AND(Summary!$D$15="General Business",MCR!D131="LTB"),AND(Summary!$D$15="Long Term Business",MCR!D131="GB")),"ERROR","")</f>
        <v/>
      </c>
      <c r="AI131" s="74" t="str">
        <f t="shared" si="12"/>
        <v/>
      </c>
    </row>
    <row r="132" spans="1:35" s="28" customFormat="1" ht="12.75" hidden="1" customHeight="1" outlineLevel="1" x14ac:dyDescent="0.3">
      <c r="A132" s="25"/>
      <c r="B132" s="63"/>
      <c r="D132" s="53"/>
      <c r="F132" s="52"/>
      <c r="H132" s="53"/>
      <c r="J132" s="3">
        <v>0</v>
      </c>
      <c r="L132" s="64">
        <f t="shared" si="16"/>
        <v>0</v>
      </c>
      <c r="N132" s="3">
        <v>0</v>
      </c>
      <c r="P132" s="64">
        <f t="shared" si="17"/>
        <v>0</v>
      </c>
      <c r="R132" s="66" t="str">
        <f t="shared" si="13"/>
        <v xml:space="preserve">  -  </v>
      </c>
      <c r="T132" s="65"/>
      <c r="U132" s="30"/>
      <c r="V132" s="64">
        <f t="shared" si="14"/>
        <v>0</v>
      </c>
      <c r="X132" s="64">
        <f t="shared" si="15"/>
        <v>0</v>
      </c>
      <c r="Z132" s="3"/>
      <c r="AB132" s="64">
        <f t="shared" si="10"/>
        <v>0</v>
      </c>
      <c r="AD132" s="66" t="str">
        <f t="shared" si="11"/>
        <v xml:space="preserve">  -  </v>
      </c>
      <c r="AE132" s="30"/>
      <c r="AG132" s="74" t="str">
        <f>IF(OR(AND(Summary!$D$15="General Business",MCR!D132="LTB"),AND(Summary!$D$15="Long Term Business",MCR!D132="GB")),"ERROR","")</f>
        <v/>
      </c>
      <c r="AI132" s="74" t="str">
        <f t="shared" si="12"/>
        <v/>
      </c>
    </row>
    <row r="133" spans="1:35" s="28" customFormat="1" ht="12.75" hidden="1" customHeight="1" outlineLevel="1" x14ac:dyDescent="0.3">
      <c r="A133" s="25"/>
      <c r="B133" s="63"/>
      <c r="D133" s="53"/>
      <c r="F133" s="52"/>
      <c r="H133" s="53"/>
      <c r="J133" s="3">
        <v>0</v>
      </c>
      <c r="L133" s="64">
        <f t="shared" si="16"/>
        <v>0</v>
      </c>
      <c r="N133" s="3">
        <v>0</v>
      </c>
      <c r="P133" s="64">
        <f t="shared" si="17"/>
        <v>0</v>
      </c>
      <c r="R133" s="66" t="str">
        <f t="shared" si="13"/>
        <v xml:space="preserve">  -  </v>
      </c>
      <c r="T133" s="65"/>
      <c r="U133" s="30"/>
      <c r="V133" s="64">
        <f t="shared" si="14"/>
        <v>0</v>
      </c>
      <c r="X133" s="64">
        <f t="shared" si="15"/>
        <v>0</v>
      </c>
      <c r="Z133" s="3"/>
      <c r="AB133" s="64">
        <f t="shared" si="10"/>
        <v>0</v>
      </c>
      <c r="AD133" s="66" t="str">
        <f t="shared" si="11"/>
        <v xml:space="preserve">  -  </v>
      </c>
      <c r="AE133" s="30"/>
      <c r="AG133" s="74" t="str">
        <f>IF(OR(AND(Summary!$D$15="General Business",MCR!D133="LTB"),AND(Summary!$D$15="Long Term Business",MCR!D133="GB")),"ERROR","")</f>
        <v/>
      </c>
      <c r="AI133" s="74" t="str">
        <f t="shared" si="12"/>
        <v/>
      </c>
    </row>
    <row r="134" spans="1:35" s="28" customFormat="1" ht="12.75" hidden="1" customHeight="1" outlineLevel="1" x14ac:dyDescent="0.3">
      <c r="A134" s="25"/>
      <c r="B134" s="63"/>
      <c r="D134" s="53"/>
      <c r="F134" s="52"/>
      <c r="H134" s="53"/>
      <c r="J134" s="3">
        <v>0</v>
      </c>
      <c r="L134" s="64">
        <f t="shared" si="16"/>
        <v>0</v>
      </c>
      <c r="N134" s="3">
        <v>0</v>
      </c>
      <c r="P134" s="64">
        <f t="shared" si="17"/>
        <v>0</v>
      </c>
      <c r="R134" s="66" t="str">
        <f t="shared" si="13"/>
        <v xml:space="preserve">  -  </v>
      </c>
      <c r="T134" s="65"/>
      <c r="U134" s="30"/>
      <c r="V134" s="64">
        <f t="shared" si="14"/>
        <v>0</v>
      </c>
      <c r="X134" s="64">
        <f t="shared" si="15"/>
        <v>0</v>
      </c>
      <c r="Z134" s="3"/>
      <c r="AB134" s="64">
        <f t="shared" si="10"/>
        <v>0</v>
      </c>
      <c r="AD134" s="66" t="str">
        <f t="shared" si="11"/>
        <v xml:space="preserve">  -  </v>
      </c>
      <c r="AE134" s="30"/>
      <c r="AG134" s="74" t="str">
        <f>IF(OR(AND(Summary!$D$15="General Business",MCR!D134="LTB"),AND(Summary!$D$15="Long Term Business",MCR!D134="GB")),"ERROR","")</f>
        <v/>
      </c>
      <c r="AI134" s="74" t="str">
        <f t="shared" si="12"/>
        <v/>
      </c>
    </row>
    <row r="135" spans="1:35" s="28" customFormat="1" ht="12.75" hidden="1" customHeight="1" outlineLevel="1" x14ac:dyDescent="0.3">
      <c r="A135" s="25"/>
      <c r="B135" s="63"/>
      <c r="D135" s="53"/>
      <c r="F135" s="52"/>
      <c r="H135" s="53"/>
      <c r="J135" s="3">
        <v>0</v>
      </c>
      <c r="L135" s="64">
        <f t="shared" si="16"/>
        <v>0</v>
      </c>
      <c r="N135" s="3">
        <v>0</v>
      </c>
      <c r="P135" s="64">
        <f t="shared" si="17"/>
        <v>0</v>
      </c>
      <c r="R135" s="66" t="str">
        <f t="shared" si="13"/>
        <v xml:space="preserve">  -  </v>
      </c>
      <c r="T135" s="65"/>
      <c r="U135" s="30"/>
      <c r="V135" s="64">
        <f t="shared" si="14"/>
        <v>0</v>
      </c>
      <c r="X135" s="64">
        <f t="shared" si="15"/>
        <v>0</v>
      </c>
      <c r="Z135" s="3"/>
      <c r="AB135" s="64">
        <f t="shared" si="10"/>
        <v>0</v>
      </c>
      <c r="AD135" s="66" t="str">
        <f t="shared" si="11"/>
        <v xml:space="preserve">  -  </v>
      </c>
      <c r="AE135" s="30"/>
      <c r="AG135" s="74" t="str">
        <f>IF(OR(AND(Summary!$D$15="General Business",MCR!D135="LTB"),AND(Summary!$D$15="Long Term Business",MCR!D135="GB")),"ERROR","")</f>
        <v/>
      </c>
      <c r="AI135" s="74" t="str">
        <f t="shared" si="12"/>
        <v/>
      </c>
    </row>
    <row r="136" spans="1:35" s="28" customFormat="1" ht="12.75" hidden="1" customHeight="1" outlineLevel="1" x14ac:dyDescent="0.3">
      <c r="A136" s="25"/>
      <c r="B136" s="63"/>
      <c r="D136" s="53"/>
      <c r="F136" s="52"/>
      <c r="H136" s="53"/>
      <c r="J136" s="3">
        <v>0</v>
      </c>
      <c r="L136" s="64">
        <f t="shared" si="16"/>
        <v>0</v>
      </c>
      <c r="N136" s="3">
        <v>0</v>
      </c>
      <c r="P136" s="64">
        <f t="shared" si="17"/>
        <v>0</v>
      </c>
      <c r="R136" s="66" t="str">
        <f t="shared" si="13"/>
        <v xml:space="preserve">  -  </v>
      </c>
      <c r="T136" s="65"/>
      <c r="U136" s="30"/>
      <c r="V136" s="64">
        <f t="shared" si="14"/>
        <v>0</v>
      </c>
      <c r="X136" s="64">
        <f t="shared" si="15"/>
        <v>0</v>
      </c>
      <c r="Z136" s="3"/>
      <c r="AB136" s="64">
        <f t="shared" si="10"/>
        <v>0</v>
      </c>
      <c r="AD136" s="66" t="str">
        <f t="shared" si="11"/>
        <v xml:space="preserve">  -  </v>
      </c>
      <c r="AE136" s="30"/>
      <c r="AG136" s="74" t="str">
        <f>IF(OR(AND(Summary!$D$15="General Business",MCR!D136="LTB"),AND(Summary!$D$15="Long Term Business",MCR!D136="GB")),"ERROR","")</f>
        <v/>
      </c>
      <c r="AI136" s="74" t="str">
        <f t="shared" si="12"/>
        <v/>
      </c>
    </row>
    <row r="137" spans="1:35" s="28" customFormat="1" ht="12.75" hidden="1" customHeight="1" outlineLevel="1" x14ac:dyDescent="0.3">
      <c r="A137" s="25"/>
      <c r="B137" s="63"/>
      <c r="D137" s="53"/>
      <c r="F137" s="52"/>
      <c r="H137" s="53"/>
      <c r="J137" s="3">
        <v>0</v>
      </c>
      <c r="L137" s="64">
        <f t="shared" si="16"/>
        <v>0</v>
      </c>
      <c r="N137" s="3">
        <v>0</v>
      </c>
      <c r="P137" s="64">
        <f t="shared" si="17"/>
        <v>0</v>
      </c>
      <c r="R137" s="66" t="str">
        <f t="shared" si="13"/>
        <v xml:space="preserve">  -  </v>
      </c>
      <c r="T137" s="65"/>
      <c r="U137" s="30"/>
      <c r="V137" s="64">
        <f t="shared" si="14"/>
        <v>0</v>
      </c>
      <c r="X137" s="64">
        <f t="shared" si="15"/>
        <v>0</v>
      </c>
      <c r="Z137" s="3"/>
      <c r="AB137" s="64">
        <f t="shared" si="10"/>
        <v>0</v>
      </c>
      <c r="AD137" s="66" t="str">
        <f t="shared" si="11"/>
        <v xml:space="preserve">  -  </v>
      </c>
      <c r="AE137" s="30"/>
      <c r="AG137" s="74" t="str">
        <f>IF(OR(AND(Summary!$D$15="General Business",MCR!D137="LTB"),AND(Summary!$D$15="Long Term Business",MCR!D137="GB")),"ERROR","")</f>
        <v/>
      </c>
      <c r="AI137" s="74" t="str">
        <f t="shared" si="12"/>
        <v/>
      </c>
    </row>
    <row r="138" spans="1:35" s="28" customFormat="1" ht="12.75" hidden="1" customHeight="1" outlineLevel="1" x14ac:dyDescent="0.3">
      <c r="A138" s="25"/>
      <c r="B138" s="63"/>
      <c r="D138" s="53"/>
      <c r="F138" s="52"/>
      <c r="H138" s="53"/>
      <c r="J138" s="3">
        <v>0</v>
      </c>
      <c r="L138" s="64">
        <f t="shared" si="16"/>
        <v>0</v>
      </c>
      <c r="N138" s="3">
        <v>0</v>
      </c>
      <c r="P138" s="64">
        <f t="shared" si="17"/>
        <v>0</v>
      </c>
      <c r="R138" s="66" t="str">
        <f t="shared" si="13"/>
        <v xml:space="preserve">  -  </v>
      </c>
      <c r="T138" s="65"/>
      <c r="U138" s="30"/>
      <c r="V138" s="64">
        <f t="shared" si="14"/>
        <v>0</v>
      </c>
      <c r="X138" s="64">
        <f t="shared" si="15"/>
        <v>0</v>
      </c>
      <c r="Z138" s="3"/>
      <c r="AB138" s="64">
        <f t="shared" si="10"/>
        <v>0</v>
      </c>
      <c r="AD138" s="66" t="str">
        <f t="shared" si="11"/>
        <v xml:space="preserve">  -  </v>
      </c>
      <c r="AE138" s="30"/>
      <c r="AG138" s="74" t="str">
        <f>IF(OR(AND(Summary!$D$15="General Business",MCR!D138="LTB"),AND(Summary!$D$15="Long Term Business",MCR!D138="GB")),"ERROR","")</f>
        <v/>
      </c>
      <c r="AI138" s="74" t="str">
        <f t="shared" si="12"/>
        <v/>
      </c>
    </row>
    <row r="139" spans="1:35" s="28" customFormat="1" ht="12.75" customHeight="1" collapsed="1" x14ac:dyDescent="0.3">
      <c r="A139" s="25"/>
      <c r="B139" s="63"/>
      <c r="D139" s="53"/>
      <c r="F139" s="52"/>
      <c r="H139" s="53"/>
      <c r="J139" s="3">
        <v>0</v>
      </c>
      <c r="L139" s="64">
        <f t="shared" si="16"/>
        <v>0</v>
      </c>
      <c r="N139" s="3">
        <v>0</v>
      </c>
      <c r="P139" s="64">
        <f t="shared" si="17"/>
        <v>0</v>
      </c>
      <c r="R139" s="66" t="str">
        <f t="shared" si="13"/>
        <v xml:space="preserve">  -  </v>
      </c>
      <c r="T139" s="65"/>
      <c r="U139" s="30"/>
      <c r="V139" s="64">
        <f t="shared" si="14"/>
        <v>0</v>
      </c>
      <c r="X139" s="64">
        <f t="shared" si="15"/>
        <v>0</v>
      </c>
      <c r="Z139" s="3"/>
      <c r="AB139" s="64">
        <f t="shared" si="10"/>
        <v>0</v>
      </c>
      <c r="AD139" s="66" t="str">
        <f t="shared" si="11"/>
        <v xml:space="preserve">  -  </v>
      </c>
      <c r="AE139" s="30"/>
      <c r="AG139" s="74" t="str">
        <f>IF(OR(AND(Summary!$D$15="General Business",MCR!D139="LTB"),AND(Summary!$D$15="Long Term Business",MCR!D139="GB")),"ERROR","")</f>
        <v/>
      </c>
      <c r="AI139" s="74" t="str">
        <f t="shared" si="12"/>
        <v/>
      </c>
    </row>
    <row r="140" spans="1:35" s="28" customFormat="1" ht="12.75" hidden="1" customHeight="1" outlineLevel="1" x14ac:dyDescent="0.3">
      <c r="A140" s="25"/>
      <c r="B140" s="63"/>
      <c r="D140" s="53"/>
      <c r="F140" s="52"/>
      <c r="H140" s="53"/>
      <c r="J140" s="3">
        <v>0</v>
      </c>
      <c r="L140" s="64">
        <f t="shared" si="16"/>
        <v>0</v>
      </c>
      <c r="N140" s="3">
        <v>0</v>
      </c>
      <c r="P140" s="64">
        <f t="shared" si="17"/>
        <v>0</v>
      </c>
      <c r="R140" s="66" t="str">
        <f t="shared" si="13"/>
        <v xml:space="preserve">  -  </v>
      </c>
      <c r="T140" s="65"/>
      <c r="U140" s="30"/>
      <c r="V140" s="64">
        <f t="shared" si="14"/>
        <v>0</v>
      </c>
      <c r="X140" s="64">
        <f t="shared" si="15"/>
        <v>0</v>
      </c>
      <c r="Z140" s="3"/>
      <c r="AB140" s="64">
        <f t="shared" si="10"/>
        <v>0</v>
      </c>
      <c r="AD140" s="66" t="str">
        <f t="shared" si="11"/>
        <v xml:space="preserve">  -  </v>
      </c>
      <c r="AE140" s="30"/>
      <c r="AG140" s="74" t="str">
        <f>IF(OR(AND(Summary!$D$15="General Business",MCR!D140="LTB"),AND(Summary!$D$15="Long Term Business",MCR!D140="GB")),"ERROR","")</f>
        <v/>
      </c>
      <c r="AI140" s="74" t="str">
        <f t="shared" si="12"/>
        <v/>
      </c>
    </row>
    <row r="141" spans="1:35" s="28" customFormat="1" ht="12.75" hidden="1" customHeight="1" outlineLevel="1" x14ac:dyDescent="0.3">
      <c r="A141" s="25"/>
      <c r="B141" s="63"/>
      <c r="D141" s="53"/>
      <c r="F141" s="52"/>
      <c r="H141" s="53"/>
      <c r="J141" s="3">
        <v>0</v>
      </c>
      <c r="L141" s="64">
        <f t="shared" si="16"/>
        <v>0</v>
      </c>
      <c r="N141" s="3">
        <v>0</v>
      </c>
      <c r="P141" s="64">
        <f t="shared" si="17"/>
        <v>0</v>
      </c>
      <c r="R141" s="66" t="str">
        <f t="shared" si="13"/>
        <v xml:space="preserve">  -  </v>
      </c>
      <c r="T141" s="65"/>
      <c r="U141" s="30"/>
      <c r="V141" s="64">
        <f t="shared" si="14"/>
        <v>0</v>
      </c>
      <c r="X141" s="64">
        <f t="shared" si="15"/>
        <v>0</v>
      </c>
      <c r="Z141" s="3"/>
      <c r="AB141" s="64">
        <f t="shared" si="10"/>
        <v>0</v>
      </c>
      <c r="AD141" s="66" t="str">
        <f t="shared" si="11"/>
        <v xml:space="preserve">  -  </v>
      </c>
      <c r="AE141" s="30"/>
      <c r="AG141" s="74" t="str">
        <f>IF(OR(AND(Summary!$D$15="General Business",MCR!D141="LTB"),AND(Summary!$D$15="Long Term Business",MCR!D141="GB")),"ERROR","")</f>
        <v/>
      </c>
      <c r="AI141" s="74" t="str">
        <f t="shared" si="12"/>
        <v/>
      </c>
    </row>
    <row r="142" spans="1:35" s="28" customFormat="1" ht="12.75" hidden="1" customHeight="1" outlineLevel="1" x14ac:dyDescent="0.3">
      <c r="A142" s="25"/>
      <c r="B142" s="63"/>
      <c r="D142" s="53"/>
      <c r="F142" s="52"/>
      <c r="H142" s="53"/>
      <c r="J142" s="3">
        <v>0</v>
      </c>
      <c r="L142" s="64">
        <f t="shared" si="16"/>
        <v>0</v>
      </c>
      <c r="N142" s="3">
        <v>0</v>
      </c>
      <c r="P142" s="64">
        <f t="shared" si="17"/>
        <v>0</v>
      </c>
      <c r="R142" s="66" t="str">
        <f t="shared" si="13"/>
        <v xml:space="preserve">  -  </v>
      </c>
      <c r="T142" s="65"/>
      <c r="U142" s="30"/>
      <c r="V142" s="64">
        <f t="shared" si="14"/>
        <v>0</v>
      </c>
      <c r="X142" s="64">
        <f t="shared" si="15"/>
        <v>0</v>
      </c>
      <c r="Z142" s="3"/>
      <c r="AB142" s="64">
        <f t="shared" si="10"/>
        <v>0</v>
      </c>
      <c r="AD142" s="66" t="str">
        <f t="shared" si="11"/>
        <v xml:space="preserve">  -  </v>
      </c>
      <c r="AE142" s="30"/>
      <c r="AG142" s="74" t="str">
        <f>IF(OR(AND(Summary!$D$15="General Business",MCR!D142="LTB"),AND(Summary!$D$15="Long Term Business",MCR!D142="GB")),"ERROR","")</f>
        <v/>
      </c>
      <c r="AI142" s="74" t="str">
        <f t="shared" si="12"/>
        <v/>
      </c>
    </row>
    <row r="143" spans="1:35" s="28" customFormat="1" ht="12.75" hidden="1" customHeight="1" outlineLevel="1" x14ac:dyDescent="0.3">
      <c r="A143" s="25"/>
      <c r="B143" s="63"/>
      <c r="D143" s="53"/>
      <c r="F143" s="52"/>
      <c r="H143" s="53"/>
      <c r="J143" s="3">
        <v>0</v>
      </c>
      <c r="L143" s="64">
        <f t="shared" si="16"/>
        <v>0</v>
      </c>
      <c r="N143" s="3">
        <v>0</v>
      </c>
      <c r="P143" s="64">
        <f t="shared" si="17"/>
        <v>0</v>
      </c>
      <c r="R143" s="66" t="str">
        <f t="shared" si="13"/>
        <v xml:space="preserve">  -  </v>
      </c>
      <c r="T143" s="65"/>
      <c r="U143" s="30"/>
      <c r="V143" s="64">
        <f t="shared" si="14"/>
        <v>0</v>
      </c>
      <c r="X143" s="64">
        <f t="shared" si="15"/>
        <v>0</v>
      </c>
      <c r="Z143" s="3"/>
      <c r="AB143" s="64">
        <f t="shared" si="10"/>
        <v>0</v>
      </c>
      <c r="AD143" s="66" t="str">
        <f t="shared" si="11"/>
        <v xml:space="preserve">  -  </v>
      </c>
      <c r="AE143" s="30"/>
      <c r="AG143" s="74" t="str">
        <f>IF(OR(AND(Summary!$D$15="General Business",MCR!D143="LTB"),AND(Summary!$D$15="Long Term Business",MCR!D143="GB")),"ERROR","")</f>
        <v/>
      </c>
      <c r="AI143" s="74" t="str">
        <f t="shared" si="12"/>
        <v/>
      </c>
    </row>
    <row r="144" spans="1:35" s="28" customFormat="1" ht="12.75" hidden="1" customHeight="1" outlineLevel="1" x14ac:dyDescent="0.3">
      <c r="A144" s="25"/>
      <c r="B144" s="63"/>
      <c r="D144" s="53"/>
      <c r="F144" s="52"/>
      <c r="H144" s="53"/>
      <c r="J144" s="3">
        <v>0</v>
      </c>
      <c r="L144" s="64">
        <f t="shared" si="16"/>
        <v>0</v>
      </c>
      <c r="N144" s="3">
        <v>0</v>
      </c>
      <c r="P144" s="64">
        <f t="shared" si="17"/>
        <v>0</v>
      </c>
      <c r="R144" s="66" t="str">
        <f t="shared" si="13"/>
        <v xml:space="preserve">  -  </v>
      </c>
      <c r="T144" s="65"/>
      <c r="U144" s="30"/>
      <c r="V144" s="64">
        <f t="shared" si="14"/>
        <v>0</v>
      </c>
      <c r="X144" s="64">
        <f t="shared" si="15"/>
        <v>0</v>
      </c>
      <c r="Z144" s="3"/>
      <c r="AB144" s="64">
        <f t="shared" si="10"/>
        <v>0</v>
      </c>
      <c r="AD144" s="66" t="str">
        <f t="shared" si="11"/>
        <v xml:space="preserve">  -  </v>
      </c>
      <c r="AE144" s="30"/>
      <c r="AG144" s="74" t="str">
        <f>IF(OR(AND(Summary!$D$15="General Business",MCR!D144="LTB"),AND(Summary!$D$15="Long Term Business",MCR!D144="GB")),"ERROR","")</f>
        <v/>
      </c>
      <c r="AI144" s="74" t="str">
        <f t="shared" si="12"/>
        <v/>
      </c>
    </row>
    <row r="145" spans="1:35" s="28" customFormat="1" ht="12.75" hidden="1" customHeight="1" outlineLevel="1" x14ac:dyDescent="0.3">
      <c r="A145" s="25"/>
      <c r="B145" s="63"/>
      <c r="D145" s="53"/>
      <c r="F145" s="52"/>
      <c r="H145" s="53"/>
      <c r="J145" s="3">
        <v>0</v>
      </c>
      <c r="L145" s="64">
        <f t="shared" si="16"/>
        <v>0</v>
      </c>
      <c r="N145" s="3">
        <v>0</v>
      </c>
      <c r="P145" s="64">
        <f t="shared" si="17"/>
        <v>0</v>
      </c>
      <c r="R145" s="66" t="str">
        <f t="shared" si="13"/>
        <v xml:space="preserve">  -  </v>
      </c>
      <c r="T145" s="65"/>
      <c r="U145" s="30"/>
      <c r="V145" s="64">
        <f t="shared" si="14"/>
        <v>0</v>
      </c>
      <c r="X145" s="64">
        <f t="shared" si="15"/>
        <v>0</v>
      </c>
      <c r="Z145" s="3"/>
      <c r="AB145" s="64">
        <f t="shared" si="10"/>
        <v>0</v>
      </c>
      <c r="AD145" s="66" t="str">
        <f t="shared" si="11"/>
        <v xml:space="preserve">  -  </v>
      </c>
      <c r="AE145" s="30"/>
      <c r="AG145" s="74" t="str">
        <f>IF(OR(AND(Summary!$D$15="General Business",MCR!D145="LTB"),AND(Summary!$D$15="Long Term Business",MCR!D145="GB")),"ERROR","")</f>
        <v/>
      </c>
      <c r="AI145" s="74" t="str">
        <f t="shared" si="12"/>
        <v/>
      </c>
    </row>
    <row r="146" spans="1:35" s="28" customFormat="1" ht="12.75" hidden="1" customHeight="1" outlineLevel="1" x14ac:dyDescent="0.3">
      <c r="A146" s="25"/>
      <c r="B146" s="63"/>
      <c r="D146" s="53"/>
      <c r="F146" s="52"/>
      <c r="H146" s="53"/>
      <c r="J146" s="3">
        <v>0</v>
      </c>
      <c r="L146" s="64">
        <f t="shared" si="16"/>
        <v>0</v>
      </c>
      <c r="N146" s="3">
        <v>0</v>
      </c>
      <c r="P146" s="64">
        <f t="shared" si="17"/>
        <v>0</v>
      </c>
      <c r="R146" s="66" t="str">
        <f t="shared" si="13"/>
        <v xml:space="preserve">  -  </v>
      </c>
      <c r="T146" s="65"/>
      <c r="U146" s="30"/>
      <c r="V146" s="64">
        <f t="shared" si="14"/>
        <v>0</v>
      </c>
      <c r="X146" s="64">
        <f t="shared" si="15"/>
        <v>0</v>
      </c>
      <c r="Z146" s="3"/>
      <c r="AB146" s="64">
        <f t="shared" si="10"/>
        <v>0</v>
      </c>
      <c r="AD146" s="66" t="str">
        <f t="shared" si="11"/>
        <v xml:space="preserve">  -  </v>
      </c>
      <c r="AE146" s="30"/>
      <c r="AG146" s="74" t="str">
        <f>IF(OR(AND(Summary!$D$15="General Business",MCR!D146="LTB"),AND(Summary!$D$15="Long Term Business",MCR!D146="GB")),"ERROR","")</f>
        <v/>
      </c>
      <c r="AI146" s="74" t="str">
        <f t="shared" si="12"/>
        <v/>
      </c>
    </row>
    <row r="147" spans="1:35" s="28" customFormat="1" ht="12.75" hidden="1" customHeight="1" outlineLevel="1" x14ac:dyDescent="0.3">
      <c r="A147" s="25"/>
      <c r="B147" s="63"/>
      <c r="D147" s="53"/>
      <c r="F147" s="52"/>
      <c r="H147" s="53"/>
      <c r="J147" s="3">
        <v>0</v>
      </c>
      <c r="L147" s="64">
        <f t="shared" si="16"/>
        <v>0</v>
      </c>
      <c r="N147" s="3">
        <v>0</v>
      </c>
      <c r="P147" s="64">
        <f t="shared" si="17"/>
        <v>0</v>
      </c>
      <c r="R147" s="66" t="str">
        <f t="shared" si="13"/>
        <v xml:space="preserve">  -  </v>
      </c>
      <c r="T147" s="65"/>
      <c r="U147" s="30"/>
      <c r="V147" s="64">
        <f t="shared" si="14"/>
        <v>0</v>
      </c>
      <c r="X147" s="64">
        <f t="shared" si="15"/>
        <v>0</v>
      </c>
      <c r="Z147" s="3"/>
      <c r="AB147" s="64">
        <f t="shared" si="10"/>
        <v>0</v>
      </c>
      <c r="AD147" s="66" t="str">
        <f t="shared" si="11"/>
        <v xml:space="preserve">  -  </v>
      </c>
      <c r="AE147" s="30"/>
      <c r="AG147" s="74" t="str">
        <f>IF(OR(AND(Summary!$D$15="General Business",MCR!D147="LTB"),AND(Summary!$D$15="Long Term Business",MCR!D147="GB")),"ERROR","")</f>
        <v/>
      </c>
      <c r="AI147" s="74" t="str">
        <f t="shared" si="12"/>
        <v/>
      </c>
    </row>
    <row r="148" spans="1:35" s="28" customFormat="1" ht="12.75" hidden="1" customHeight="1" outlineLevel="1" x14ac:dyDescent="0.3">
      <c r="A148" s="25"/>
      <c r="B148" s="63"/>
      <c r="D148" s="53"/>
      <c r="F148" s="52"/>
      <c r="H148" s="53"/>
      <c r="J148" s="3">
        <v>0</v>
      </c>
      <c r="L148" s="64">
        <f t="shared" si="16"/>
        <v>0</v>
      </c>
      <c r="N148" s="3">
        <v>0</v>
      </c>
      <c r="P148" s="64">
        <f t="shared" si="17"/>
        <v>0</v>
      </c>
      <c r="R148" s="66" t="str">
        <f t="shared" si="13"/>
        <v xml:space="preserve">  -  </v>
      </c>
      <c r="T148" s="65"/>
      <c r="U148" s="30"/>
      <c r="V148" s="64">
        <f t="shared" si="14"/>
        <v>0</v>
      </c>
      <c r="X148" s="64">
        <f t="shared" si="15"/>
        <v>0</v>
      </c>
      <c r="Z148" s="3"/>
      <c r="AB148" s="64">
        <f t="shared" si="10"/>
        <v>0</v>
      </c>
      <c r="AD148" s="66" t="str">
        <f t="shared" si="11"/>
        <v xml:space="preserve">  -  </v>
      </c>
      <c r="AE148" s="30"/>
      <c r="AG148" s="74" t="str">
        <f>IF(OR(AND(Summary!$D$15="General Business",MCR!D148="LTB"),AND(Summary!$D$15="Long Term Business",MCR!D148="GB")),"ERROR","")</f>
        <v/>
      </c>
      <c r="AI148" s="74" t="str">
        <f t="shared" si="12"/>
        <v/>
      </c>
    </row>
    <row r="149" spans="1:35" s="28" customFormat="1" ht="12.75" hidden="1" customHeight="1" outlineLevel="1" x14ac:dyDescent="0.3">
      <c r="A149" s="25"/>
      <c r="B149" s="63"/>
      <c r="D149" s="53"/>
      <c r="F149" s="52"/>
      <c r="H149" s="53"/>
      <c r="J149" s="3">
        <v>0</v>
      </c>
      <c r="L149" s="64">
        <f t="shared" si="16"/>
        <v>0</v>
      </c>
      <c r="N149" s="3">
        <v>0</v>
      </c>
      <c r="P149" s="64">
        <f t="shared" si="17"/>
        <v>0</v>
      </c>
      <c r="R149" s="66" t="str">
        <f t="shared" si="13"/>
        <v xml:space="preserve">  -  </v>
      </c>
      <c r="T149" s="65"/>
      <c r="U149" s="30"/>
      <c r="V149" s="64">
        <f t="shared" si="14"/>
        <v>0</v>
      </c>
      <c r="X149" s="64">
        <f t="shared" si="15"/>
        <v>0</v>
      </c>
      <c r="Z149" s="3"/>
      <c r="AB149" s="64">
        <f t="shared" ref="AB149:AB212" si="18">V149+Z149</f>
        <v>0</v>
      </c>
      <c r="AD149" s="66" t="str">
        <f t="shared" ref="AD149:AD212" si="19">IF(AND($B149&lt;&gt;"",$L149=0),"Infinite",IF($B149="","  -  ",$AB149/$L149))</f>
        <v xml:space="preserve">  -  </v>
      </c>
      <c r="AE149" s="30"/>
      <c r="AG149" s="74" t="str">
        <f>IF(OR(AND(Summary!$D$15="General Business",MCR!D149="LTB"),AND(Summary!$D$15="Long Term Business",MCR!D149="GB")),"ERROR","")</f>
        <v/>
      </c>
      <c r="AI149" s="74" t="str">
        <f t="shared" ref="AI149:AI212" si="20">IF(OR(AND(F149&lt;&gt;"",H149=""),AND(F149="GBP",H149&lt;&gt;1), AND(F149&lt;&gt;"GBP",H149=1)),"ERROR","")</f>
        <v/>
      </c>
    </row>
    <row r="150" spans="1:35" s="28" customFormat="1" ht="12.75" hidden="1" customHeight="1" outlineLevel="1" x14ac:dyDescent="0.3">
      <c r="A150" s="25"/>
      <c r="B150" s="63"/>
      <c r="D150" s="53"/>
      <c r="F150" s="52"/>
      <c r="H150" s="53"/>
      <c r="J150" s="3">
        <v>0</v>
      </c>
      <c r="L150" s="64">
        <f t="shared" si="16"/>
        <v>0</v>
      </c>
      <c r="N150" s="3">
        <v>0</v>
      </c>
      <c r="P150" s="64">
        <f t="shared" si="17"/>
        <v>0</v>
      </c>
      <c r="R150" s="66" t="str">
        <f t="shared" ref="R150:R213" si="21">IF(AND($B150&lt;&gt;"",$L150=0),"Infinite",IF($B150="","  -  ",$P150/$L150))</f>
        <v xml:space="preserve">  -  </v>
      </c>
      <c r="T150" s="65"/>
      <c r="U150" s="30"/>
      <c r="V150" s="64">
        <f t="shared" ref="V150:V213" si="22">MIN(L150,P150)</f>
        <v>0</v>
      </c>
      <c r="X150" s="64">
        <f t="shared" ref="X150:X213" si="23">P150-V150</f>
        <v>0</v>
      </c>
      <c r="Z150" s="3"/>
      <c r="AB150" s="64">
        <f t="shared" si="18"/>
        <v>0</v>
      </c>
      <c r="AD150" s="66" t="str">
        <f t="shared" si="19"/>
        <v xml:space="preserve">  -  </v>
      </c>
      <c r="AE150" s="30"/>
      <c r="AG150" s="74" t="str">
        <f>IF(OR(AND(Summary!$D$15="General Business",MCR!D150="LTB"),AND(Summary!$D$15="Long Term Business",MCR!D150="GB")),"ERROR","")</f>
        <v/>
      </c>
      <c r="AI150" s="74" t="str">
        <f t="shared" si="20"/>
        <v/>
      </c>
    </row>
    <row r="151" spans="1:35" s="28" customFormat="1" ht="12.75" hidden="1" customHeight="1" outlineLevel="1" x14ac:dyDescent="0.3">
      <c r="A151" s="25"/>
      <c r="B151" s="63"/>
      <c r="D151" s="53"/>
      <c r="F151" s="52"/>
      <c r="H151" s="53"/>
      <c r="J151" s="3">
        <v>0</v>
      </c>
      <c r="L151" s="64">
        <f t="shared" si="16"/>
        <v>0</v>
      </c>
      <c r="N151" s="3">
        <v>0</v>
      </c>
      <c r="P151" s="64">
        <f t="shared" si="17"/>
        <v>0</v>
      </c>
      <c r="R151" s="66" t="str">
        <f t="shared" si="21"/>
        <v xml:space="preserve">  -  </v>
      </c>
      <c r="T151" s="65"/>
      <c r="U151" s="30"/>
      <c r="V151" s="64">
        <f t="shared" si="22"/>
        <v>0</v>
      </c>
      <c r="X151" s="64">
        <f t="shared" si="23"/>
        <v>0</v>
      </c>
      <c r="Z151" s="3"/>
      <c r="AB151" s="64">
        <f t="shared" si="18"/>
        <v>0</v>
      </c>
      <c r="AD151" s="66" t="str">
        <f t="shared" si="19"/>
        <v xml:space="preserve">  -  </v>
      </c>
      <c r="AE151" s="30"/>
      <c r="AG151" s="74" t="str">
        <f>IF(OR(AND(Summary!$D$15="General Business",MCR!D151="LTB"),AND(Summary!$D$15="Long Term Business",MCR!D151="GB")),"ERROR","")</f>
        <v/>
      </c>
      <c r="AI151" s="74" t="str">
        <f t="shared" si="20"/>
        <v/>
      </c>
    </row>
    <row r="152" spans="1:35" s="28" customFormat="1" ht="12.75" hidden="1" customHeight="1" outlineLevel="1" x14ac:dyDescent="0.3">
      <c r="A152" s="25"/>
      <c r="B152" s="63"/>
      <c r="D152" s="53"/>
      <c r="F152" s="52"/>
      <c r="H152" s="53"/>
      <c r="J152" s="3">
        <v>0</v>
      </c>
      <c r="L152" s="64">
        <f t="shared" si="16"/>
        <v>0</v>
      </c>
      <c r="N152" s="3">
        <v>0</v>
      </c>
      <c r="P152" s="64">
        <f t="shared" si="17"/>
        <v>0</v>
      </c>
      <c r="R152" s="66" t="str">
        <f t="shared" si="21"/>
        <v xml:space="preserve">  -  </v>
      </c>
      <c r="T152" s="65"/>
      <c r="U152" s="30"/>
      <c r="V152" s="64">
        <f t="shared" si="22"/>
        <v>0</v>
      </c>
      <c r="X152" s="64">
        <f t="shared" si="23"/>
        <v>0</v>
      </c>
      <c r="Z152" s="3"/>
      <c r="AB152" s="64">
        <f t="shared" si="18"/>
        <v>0</v>
      </c>
      <c r="AD152" s="66" t="str">
        <f t="shared" si="19"/>
        <v xml:space="preserve">  -  </v>
      </c>
      <c r="AE152" s="30"/>
      <c r="AG152" s="74" t="str">
        <f>IF(OR(AND(Summary!$D$15="General Business",MCR!D152="LTB"),AND(Summary!$D$15="Long Term Business",MCR!D152="GB")),"ERROR","")</f>
        <v/>
      </c>
      <c r="AI152" s="74" t="str">
        <f t="shared" si="20"/>
        <v/>
      </c>
    </row>
    <row r="153" spans="1:35" s="28" customFormat="1" ht="12.75" hidden="1" customHeight="1" outlineLevel="1" x14ac:dyDescent="0.3">
      <c r="A153" s="25"/>
      <c r="B153" s="63"/>
      <c r="D153" s="53"/>
      <c r="F153" s="52"/>
      <c r="H153" s="53"/>
      <c r="J153" s="3">
        <v>0</v>
      </c>
      <c r="L153" s="64">
        <f t="shared" si="16"/>
        <v>0</v>
      </c>
      <c r="N153" s="3">
        <v>0</v>
      </c>
      <c r="P153" s="64">
        <f t="shared" si="17"/>
        <v>0</v>
      </c>
      <c r="R153" s="66" t="str">
        <f t="shared" si="21"/>
        <v xml:space="preserve">  -  </v>
      </c>
      <c r="T153" s="65"/>
      <c r="U153" s="30"/>
      <c r="V153" s="64">
        <f t="shared" si="22"/>
        <v>0</v>
      </c>
      <c r="X153" s="64">
        <f t="shared" si="23"/>
        <v>0</v>
      </c>
      <c r="Z153" s="3"/>
      <c r="AB153" s="64">
        <f t="shared" si="18"/>
        <v>0</v>
      </c>
      <c r="AD153" s="66" t="str">
        <f t="shared" si="19"/>
        <v xml:space="preserve">  -  </v>
      </c>
      <c r="AE153" s="30"/>
      <c r="AG153" s="74" t="str">
        <f>IF(OR(AND(Summary!$D$15="General Business",MCR!D153="LTB"),AND(Summary!$D$15="Long Term Business",MCR!D153="GB")),"ERROR","")</f>
        <v/>
      </c>
      <c r="AI153" s="74" t="str">
        <f t="shared" si="20"/>
        <v/>
      </c>
    </row>
    <row r="154" spans="1:35" s="28" customFormat="1" ht="12.75" hidden="1" customHeight="1" outlineLevel="1" x14ac:dyDescent="0.3">
      <c r="A154" s="25"/>
      <c r="B154" s="63"/>
      <c r="D154" s="53"/>
      <c r="F154" s="52"/>
      <c r="H154" s="53"/>
      <c r="J154" s="3">
        <v>0</v>
      </c>
      <c r="L154" s="64">
        <f t="shared" si="16"/>
        <v>0</v>
      </c>
      <c r="N154" s="3">
        <v>0</v>
      </c>
      <c r="P154" s="64">
        <f t="shared" si="17"/>
        <v>0</v>
      </c>
      <c r="R154" s="66" t="str">
        <f t="shared" si="21"/>
        <v xml:space="preserve">  -  </v>
      </c>
      <c r="T154" s="65"/>
      <c r="U154" s="30"/>
      <c r="V154" s="64">
        <f t="shared" si="22"/>
        <v>0</v>
      </c>
      <c r="X154" s="64">
        <f t="shared" si="23"/>
        <v>0</v>
      </c>
      <c r="Z154" s="3"/>
      <c r="AB154" s="64">
        <f t="shared" si="18"/>
        <v>0</v>
      </c>
      <c r="AD154" s="66" t="str">
        <f t="shared" si="19"/>
        <v xml:space="preserve">  -  </v>
      </c>
      <c r="AE154" s="30"/>
      <c r="AG154" s="74" t="str">
        <f>IF(OR(AND(Summary!$D$15="General Business",MCR!D154="LTB"),AND(Summary!$D$15="Long Term Business",MCR!D154="GB")),"ERROR","")</f>
        <v/>
      </c>
      <c r="AI154" s="74" t="str">
        <f t="shared" si="20"/>
        <v/>
      </c>
    </row>
    <row r="155" spans="1:35" s="28" customFormat="1" ht="12.75" hidden="1" customHeight="1" outlineLevel="1" x14ac:dyDescent="0.3">
      <c r="A155" s="25"/>
      <c r="B155" s="63"/>
      <c r="D155" s="53"/>
      <c r="F155" s="52"/>
      <c r="H155" s="53"/>
      <c r="J155" s="3">
        <v>0</v>
      </c>
      <c r="L155" s="64">
        <f t="shared" si="16"/>
        <v>0</v>
      </c>
      <c r="N155" s="3">
        <v>0</v>
      </c>
      <c r="P155" s="64">
        <f t="shared" si="17"/>
        <v>0</v>
      </c>
      <c r="R155" s="66" t="str">
        <f t="shared" si="21"/>
        <v xml:space="preserve">  -  </v>
      </c>
      <c r="T155" s="65"/>
      <c r="U155" s="30"/>
      <c r="V155" s="64">
        <f t="shared" si="22"/>
        <v>0</v>
      </c>
      <c r="X155" s="64">
        <f t="shared" si="23"/>
        <v>0</v>
      </c>
      <c r="Z155" s="3"/>
      <c r="AB155" s="64">
        <f t="shared" si="18"/>
        <v>0</v>
      </c>
      <c r="AD155" s="66" t="str">
        <f t="shared" si="19"/>
        <v xml:space="preserve">  -  </v>
      </c>
      <c r="AE155" s="30"/>
      <c r="AG155" s="74" t="str">
        <f>IF(OR(AND(Summary!$D$15="General Business",MCR!D155="LTB"),AND(Summary!$D$15="Long Term Business",MCR!D155="GB")),"ERROR","")</f>
        <v/>
      </c>
      <c r="AI155" s="74" t="str">
        <f t="shared" si="20"/>
        <v/>
      </c>
    </row>
    <row r="156" spans="1:35" s="28" customFormat="1" ht="12.75" hidden="1" customHeight="1" outlineLevel="1" x14ac:dyDescent="0.3">
      <c r="A156" s="25"/>
      <c r="B156" s="63"/>
      <c r="D156" s="53"/>
      <c r="F156" s="52"/>
      <c r="H156" s="53"/>
      <c r="J156" s="3">
        <v>0</v>
      </c>
      <c r="L156" s="64">
        <f t="shared" si="16"/>
        <v>0</v>
      </c>
      <c r="N156" s="3">
        <v>0</v>
      </c>
      <c r="P156" s="64">
        <f t="shared" si="17"/>
        <v>0</v>
      </c>
      <c r="R156" s="66" t="str">
        <f t="shared" si="21"/>
        <v xml:space="preserve">  -  </v>
      </c>
      <c r="T156" s="65"/>
      <c r="U156" s="30"/>
      <c r="V156" s="64">
        <f t="shared" si="22"/>
        <v>0</v>
      </c>
      <c r="X156" s="64">
        <f t="shared" si="23"/>
        <v>0</v>
      </c>
      <c r="Z156" s="3"/>
      <c r="AB156" s="64">
        <f t="shared" si="18"/>
        <v>0</v>
      </c>
      <c r="AD156" s="66" t="str">
        <f t="shared" si="19"/>
        <v xml:space="preserve">  -  </v>
      </c>
      <c r="AE156" s="30"/>
      <c r="AG156" s="74" t="str">
        <f>IF(OR(AND(Summary!$D$15="General Business",MCR!D156="LTB"),AND(Summary!$D$15="Long Term Business",MCR!D156="GB")),"ERROR","")</f>
        <v/>
      </c>
      <c r="AI156" s="74" t="str">
        <f t="shared" si="20"/>
        <v/>
      </c>
    </row>
    <row r="157" spans="1:35" s="28" customFormat="1" ht="12.75" hidden="1" customHeight="1" outlineLevel="1" x14ac:dyDescent="0.3">
      <c r="A157" s="25"/>
      <c r="B157" s="63"/>
      <c r="D157" s="53"/>
      <c r="F157" s="52"/>
      <c r="H157" s="53"/>
      <c r="J157" s="3">
        <v>0</v>
      </c>
      <c r="L157" s="64">
        <f t="shared" si="16"/>
        <v>0</v>
      </c>
      <c r="N157" s="3">
        <v>0</v>
      </c>
      <c r="P157" s="64">
        <f t="shared" si="17"/>
        <v>0</v>
      </c>
      <c r="R157" s="66" t="str">
        <f t="shared" si="21"/>
        <v xml:space="preserve">  -  </v>
      </c>
      <c r="T157" s="65"/>
      <c r="U157" s="30"/>
      <c r="V157" s="64">
        <f t="shared" si="22"/>
        <v>0</v>
      </c>
      <c r="X157" s="64">
        <f t="shared" si="23"/>
        <v>0</v>
      </c>
      <c r="Z157" s="3"/>
      <c r="AB157" s="64">
        <f t="shared" si="18"/>
        <v>0</v>
      </c>
      <c r="AD157" s="66" t="str">
        <f t="shared" si="19"/>
        <v xml:space="preserve">  -  </v>
      </c>
      <c r="AE157" s="30"/>
      <c r="AG157" s="74" t="str">
        <f>IF(OR(AND(Summary!$D$15="General Business",MCR!D157="LTB"),AND(Summary!$D$15="Long Term Business",MCR!D157="GB")),"ERROR","")</f>
        <v/>
      </c>
      <c r="AI157" s="74" t="str">
        <f t="shared" si="20"/>
        <v/>
      </c>
    </row>
    <row r="158" spans="1:35" s="28" customFormat="1" ht="12.75" hidden="1" customHeight="1" outlineLevel="1" x14ac:dyDescent="0.3">
      <c r="A158" s="25"/>
      <c r="B158" s="63"/>
      <c r="D158" s="53"/>
      <c r="F158" s="52"/>
      <c r="H158" s="53"/>
      <c r="J158" s="3">
        <v>0</v>
      </c>
      <c r="L158" s="64">
        <f t="shared" si="16"/>
        <v>0</v>
      </c>
      <c r="N158" s="3">
        <v>0</v>
      </c>
      <c r="P158" s="64">
        <f t="shared" si="17"/>
        <v>0</v>
      </c>
      <c r="R158" s="66" t="str">
        <f t="shared" si="21"/>
        <v xml:space="preserve">  -  </v>
      </c>
      <c r="T158" s="65"/>
      <c r="U158" s="30"/>
      <c r="V158" s="64">
        <f t="shared" si="22"/>
        <v>0</v>
      </c>
      <c r="X158" s="64">
        <f t="shared" si="23"/>
        <v>0</v>
      </c>
      <c r="Z158" s="3"/>
      <c r="AB158" s="64">
        <f t="shared" si="18"/>
        <v>0</v>
      </c>
      <c r="AD158" s="66" t="str">
        <f t="shared" si="19"/>
        <v xml:space="preserve">  -  </v>
      </c>
      <c r="AE158" s="30"/>
      <c r="AG158" s="74" t="str">
        <f>IF(OR(AND(Summary!$D$15="General Business",MCR!D158="LTB"),AND(Summary!$D$15="Long Term Business",MCR!D158="GB")),"ERROR","")</f>
        <v/>
      </c>
      <c r="AI158" s="74" t="str">
        <f t="shared" si="20"/>
        <v/>
      </c>
    </row>
    <row r="159" spans="1:35" s="28" customFormat="1" ht="12.75" hidden="1" customHeight="1" outlineLevel="1" x14ac:dyDescent="0.3">
      <c r="A159" s="25"/>
      <c r="B159" s="63"/>
      <c r="D159" s="53"/>
      <c r="F159" s="52"/>
      <c r="H159" s="53"/>
      <c r="J159" s="3">
        <v>0</v>
      </c>
      <c r="L159" s="64">
        <f t="shared" si="16"/>
        <v>0</v>
      </c>
      <c r="N159" s="3">
        <v>0</v>
      </c>
      <c r="P159" s="64">
        <f t="shared" si="17"/>
        <v>0</v>
      </c>
      <c r="R159" s="66" t="str">
        <f t="shared" si="21"/>
        <v xml:space="preserve">  -  </v>
      </c>
      <c r="T159" s="65"/>
      <c r="U159" s="30"/>
      <c r="V159" s="64">
        <f t="shared" si="22"/>
        <v>0</v>
      </c>
      <c r="X159" s="64">
        <f t="shared" si="23"/>
        <v>0</v>
      </c>
      <c r="Z159" s="3"/>
      <c r="AB159" s="64">
        <f t="shared" si="18"/>
        <v>0</v>
      </c>
      <c r="AD159" s="66" t="str">
        <f t="shared" si="19"/>
        <v xml:space="preserve">  -  </v>
      </c>
      <c r="AE159" s="30"/>
      <c r="AG159" s="74" t="str">
        <f>IF(OR(AND(Summary!$D$15="General Business",MCR!D159="LTB"),AND(Summary!$D$15="Long Term Business",MCR!D159="GB")),"ERROR","")</f>
        <v/>
      </c>
      <c r="AI159" s="74" t="str">
        <f t="shared" si="20"/>
        <v/>
      </c>
    </row>
    <row r="160" spans="1:35" s="28" customFormat="1" ht="12.75" hidden="1" customHeight="1" outlineLevel="1" x14ac:dyDescent="0.3">
      <c r="A160" s="25"/>
      <c r="B160" s="63"/>
      <c r="D160" s="53"/>
      <c r="F160" s="52"/>
      <c r="H160" s="53"/>
      <c r="J160" s="3">
        <v>0</v>
      </c>
      <c r="L160" s="64">
        <f t="shared" si="16"/>
        <v>0</v>
      </c>
      <c r="N160" s="3">
        <v>0</v>
      </c>
      <c r="P160" s="64">
        <f t="shared" si="17"/>
        <v>0</v>
      </c>
      <c r="R160" s="66" t="str">
        <f t="shared" si="21"/>
        <v xml:space="preserve">  -  </v>
      </c>
      <c r="T160" s="65"/>
      <c r="U160" s="30"/>
      <c r="V160" s="64">
        <f t="shared" si="22"/>
        <v>0</v>
      </c>
      <c r="X160" s="64">
        <f t="shared" si="23"/>
        <v>0</v>
      </c>
      <c r="Z160" s="3"/>
      <c r="AB160" s="64">
        <f t="shared" si="18"/>
        <v>0</v>
      </c>
      <c r="AD160" s="66" t="str">
        <f t="shared" si="19"/>
        <v xml:space="preserve">  -  </v>
      </c>
      <c r="AE160" s="30"/>
      <c r="AG160" s="74" t="str">
        <f>IF(OR(AND(Summary!$D$15="General Business",MCR!D160="LTB"),AND(Summary!$D$15="Long Term Business",MCR!D160="GB")),"ERROR","")</f>
        <v/>
      </c>
      <c r="AI160" s="74" t="str">
        <f t="shared" si="20"/>
        <v/>
      </c>
    </row>
    <row r="161" spans="1:35" s="28" customFormat="1" ht="12.75" hidden="1" customHeight="1" outlineLevel="1" x14ac:dyDescent="0.3">
      <c r="A161" s="25"/>
      <c r="B161" s="63"/>
      <c r="D161" s="53"/>
      <c r="F161" s="52"/>
      <c r="H161" s="53"/>
      <c r="J161" s="3">
        <v>0</v>
      </c>
      <c r="L161" s="64">
        <f t="shared" si="16"/>
        <v>0</v>
      </c>
      <c r="N161" s="3">
        <v>0</v>
      </c>
      <c r="P161" s="64">
        <f t="shared" si="17"/>
        <v>0</v>
      </c>
      <c r="R161" s="66" t="str">
        <f t="shared" si="21"/>
        <v xml:space="preserve">  -  </v>
      </c>
      <c r="T161" s="65"/>
      <c r="U161" s="30"/>
      <c r="V161" s="64">
        <f t="shared" si="22"/>
        <v>0</v>
      </c>
      <c r="X161" s="64">
        <f t="shared" si="23"/>
        <v>0</v>
      </c>
      <c r="Z161" s="3"/>
      <c r="AB161" s="64">
        <f t="shared" si="18"/>
        <v>0</v>
      </c>
      <c r="AD161" s="66" t="str">
        <f t="shared" si="19"/>
        <v xml:space="preserve">  -  </v>
      </c>
      <c r="AE161" s="30"/>
      <c r="AG161" s="74" t="str">
        <f>IF(OR(AND(Summary!$D$15="General Business",MCR!D161="LTB"),AND(Summary!$D$15="Long Term Business",MCR!D161="GB")),"ERROR","")</f>
        <v/>
      </c>
      <c r="AI161" s="74" t="str">
        <f t="shared" si="20"/>
        <v/>
      </c>
    </row>
    <row r="162" spans="1:35" s="28" customFormat="1" ht="12.75" hidden="1" customHeight="1" outlineLevel="1" x14ac:dyDescent="0.3">
      <c r="A162" s="25"/>
      <c r="B162" s="63"/>
      <c r="D162" s="53"/>
      <c r="F162" s="52"/>
      <c r="H162" s="53"/>
      <c r="J162" s="3">
        <v>0</v>
      </c>
      <c r="L162" s="64">
        <f t="shared" si="16"/>
        <v>0</v>
      </c>
      <c r="N162" s="3">
        <v>0</v>
      </c>
      <c r="P162" s="64">
        <f t="shared" si="17"/>
        <v>0</v>
      </c>
      <c r="R162" s="66" t="str">
        <f t="shared" si="21"/>
        <v xml:space="preserve">  -  </v>
      </c>
      <c r="T162" s="65"/>
      <c r="U162" s="30"/>
      <c r="V162" s="64">
        <f t="shared" si="22"/>
        <v>0</v>
      </c>
      <c r="X162" s="64">
        <f t="shared" si="23"/>
        <v>0</v>
      </c>
      <c r="Z162" s="3"/>
      <c r="AB162" s="64">
        <f t="shared" si="18"/>
        <v>0</v>
      </c>
      <c r="AD162" s="66" t="str">
        <f t="shared" si="19"/>
        <v xml:space="preserve">  -  </v>
      </c>
      <c r="AE162" s="30"/>
      <c r="AG162" s="74" t="str">
        <f>IF(OR(AND(Summary!$D$15="General Business",MCR!D162="LTB"),AND(Summary!$D$15="Long Term Business",MCR!D162="GB")),"ERROR","")</f>
        <v/>
      </c>
      <c r="AI162" s="74" t="str">
        <f t="shared" si="20"/>
        <v/>
      </c>
    </row>
    <row r="163" spans="1:35" s="28" customFormat="1" ht="12.75" hidden="1" customHeight="1" outlineLevel="1" x14ac:dyDescent="0.3">
      <c r="A163" s="25"/>
      <c r="B163" s="63"/>
      <c r="D163" s="53"/>
      <c r="F163" s="52"/>
      <c r="H163" s="53"/>
      <c r="J163" s="3">
        <v>0</v>
      </c>
      <c r="L163" s="64">
        <f t="shared" si="16"/>
        <v>0</v>
      </c>
      <c r="N163" s="3">
        <v>0</v>
      </c>
      <c r="P163" s="64">
        <f t="shared" si="17"/>
        <v>0</v>
      </c>
      <c r="R163" s="66" t="str">
        <f t="shared" si="21"/>
        <v xml:space="preserve">  -  </v>
      </c>
      <c r="T163" s="65"/>
      <c r="U163" s="30"/>
      <c r="V163" s="64">
        <f t="shared" si="22"/>
        <v>0</v>
      </c>
      <c r="X163" s="64">
        <f t="shared" si="23"/>
        <v>0</v>
      </c>
      <c r="Z163" s="3"/>
      <c r="AB163" s="64">
        <f t="shared" si="18"/>
        <v>0</v>
      </c>
      <c r="AD163" s="66" t="str">
        <f t="shared" si="19"/>
        <v xml:space="preserve">  -  </v>
      </c>
      <c r="AE163" s="30"/>
      <c r="AG163" s="74" t="str">
        <f>IF(OR(AND(Summary!$D$15="General Business",MCR!D163="LTB"),AND(Summary!$D$15="Long Term Business",MCR!D163="GB")),"ERROR","")</f>
        <v/>
      </c>
      <c r="AI163" s="74" t="str">
        <f t="shared" si="20"/>
        <v/>
      </c>
    </row>
    <row r="164" spans="1:35" s="28" customFormat="1" ht="12.75" customHeight="1" collapsed="1" x14ac:dyDescent="0.3">
      <c r="A164" s="25"/>
      <c r="B164" s="63"/>
      <c r="D164" s="53"/>
      <c r="F164" s="52"/>
      <c r="H164" s="53"/>
      <c r="J164" s="3">
        <v>0</v>
      </c>
      <c r="L164" s="64">
        <f t="shared" si="16"/>
        <v>0</v>
      </c>
      <c r="N164" s="3">
        <v>0</v>
      </c>
      <c r="P164" s="64">
        <f t="shared" si="17"/>
        <v>0</v>
      </c>
      <c r="R164" s="66" t="str">
        <f t="shared" si="21"/>
        <v xml:space="preserve">  -  </v>
      </c>
      <c r="T164" s="65"/>
      <c r="U164" s="30"/>
      <c r="V164" s="64">
        <f t="shared" si="22"/>
        <v>0</v>
      </c>
      <c r="X164" s="64">
        <f t="shared" si="23"/>
        <v>0</v>
      </c>
      <c r="Z164" s="3"/>
      <c r="AB164" s="64">
        <f t="shared" si="18"/>
        <v>0</v>
      </c>
      <c r="AD164" s="66" t="str">
        <f t="shared" si="19"/>
        <v xml:space="preserve">  -  </v>
      </c>
      <c r="AE164" s="30"/>
      <c r="AG164" s="74" t="str">
        <f>IF(OR(AND(Summary!$D$15="General Business",MCR!D164="LTB"),AND(Summary!$D$15="Long Term Business",MCR!D164="GB")),"ERROR","")</f>
        <v/>
      </c>
      <c r="AI164" s="74" t="str">
        <f t="shared" si="20"/>
        <v/>
      </c>
    </row>
    <row r="165" spans="1:35" s="28" customFormat="1" ht="12.75" hidden="1" customHeight="1" outlineLevel="1" x14ac:dyDescent="0.3">
      <c r="A165" s="25"/>
      <c r="B165" s="63"/>
      <c r="D165" s="53"/>
      <c r="F165" s="52"/>
      <c r="H165" s="53"/>
      <c r="J165" s="3">
        <v>0</v>
      </c>
      <c r="L165" s="64">
        <f t="shared" si="16"/>
        <v>0</v>
      </c>
      <c r="N165" s="3">
        <v>0</v>
      </c>
      <c r="P165" s="64">
        <f t="shared" si="17"/>
        <v>0</v>
      </c>
      <c r="R165" s="66" t="str">
        <f t="shared" si="21"/>
        <v xml:space="preserve">  -  </v>
      </c>
      <c r="T165" s="65"/>
      <c r="U165" s="30"/>
      <c r="V165" s="64">
        <f t="shared" si="22"/>
        <v>0</v>
      </c>
      <c r="X165" s="64">
        <f t="shared" si="23"/>
        <v>0</v>
      </c>
      <c r="Z165" s="3"/>
      <c r="AB165" s="64">
        <f t="shared" si="18"/>
        <v>0</v>
      </c>
      <c r="AD165" s="66" t="str">
        <f t="shared" si="19"/>
        <v xml:space="preserve">  -  </v>
      </c>
      <c r="AE165" s="30"/>
      <c r="AG165" s="74" t="str">
        <f>IF(OR(AND(Summary!$D$15="General Business",MCR!D165="LTB"),AND(Summary!$D$15="Long Term Business",MCR!D165="GB")),"ERROR","")</f>
        <v/>
      </c>
      <c r="AI165" s="74" t="str">
        <f t="shared" si="20"/>
        <v/>
      </c>
    </row>
    <row r="166" spans="1:35" s="28" customFormat="1" ht="12.75" hidden="1" customHeight="1" outlineLevel="1" x14ac:dyDescent="0.3">
      <c r="A166" s="25"/>
      <c r="B166" s="63"/>
      <c r="D166" s="53"/>
      <c r="F166" s="52"/>
      <c r="H166" s="53"/>
      <c r="J166" s="3">
        <v>0</v>
      </c>
      <c r="L166" s="64">
        <f t="shared" si="16"/>
        <v>0</v>
      </c>
      <c r="N166" s="3">
        <v>0</v>
      </c>
      <c r="P166" s="64">
        <f t="shared" si="17"/>
        <v>0</v>
      </c>
      <c r="R166" s="66" t="str">
        <f t="shared" si="21"/>
        <v xml:space="preserve">  -  </v>
      </c>
      <c r="T166" s="65"/>
      <c r="U166" s="30"/>
      <c r="V166" s="64">
        <f t="shared" si="22"/>
        <v>0</v>
      </c>
      <c r="X166" s="64">
        <f t="shared" si="23"/>
        <v>0</v>
      </c>
      <c r="Z166" s="3"/>
      <c r="AB166" s="64">
        <f t="shared" si="18"/>
        <v>0</v>
      </c>
      <c r="AD166" s="66" t="str">
        <f t="shared" si="19"/>
        <v xml:space="preserve">  -  </v>
      </c>
      <c r="AE166" s="30"/>
      <c r="AG166" s="74" t="str">
        <f>IF(OR(AND(Summary!$D$15="General Business",MCR!D166="LTB"),AND(Summary!$D$15="Long Term Business",MCR!D166="GB")),"ERROR","")</f>
        <v/>
      </c>
      <c r="AI166" s="74" t="str">
        <f t="shared" si="20"/>
        <v/>
      </c>
    </row>
    <row r="167" spans="1:35" s="28" customFormat="1" ht="12.75" hidden="1" customHeight="1" outlineLevel="1" x14ac:dyDescent="0.3">
      <c r="A167" s="25"/>
      <c r="B167" s="63"/>
      <c r="D167" s="53"/>
      <c r="F167" s="52"/>
      <c r="H167" s="53"/>
      <c r="J167" s="3">
        <v>0</v>
      </c>
      <c r="L167" s="64">
        <f t="shared" si="16"/>
        <v>0</v>
      </c>
      <c r="N167" s="3">
        <v>0</v>
      </c>
      <c r="P167" s="64">
        <f t="shared" si="17"/>
        <v>0</v>
      </c>
      <c r="R167" s="66" t="str">
        <f t="shared" si="21"/>
        <v xml:space="preserve">  -  </v>
      </c>
      <c r="T167" s="65"/>
      <c r="U167" s="30"/>
      <c r="V167" s="64">
        <f t="shared" si="22"/>
        <v>0</v>
      </c>
      <c r="X167" s="64">
        <f t="shared" si="23"/>
        <v>0</v>
      </c>
      <c r="Z167" s="3"/>
      <c r="AB167" s="64">
        <f t="shared" si="18"/>
        <v>0</v>
      </c>
      <c r="AD167" s="66" t="str">
        <f t="shared" si="19"/>
        <v xml:space="preserve">  -  </v>
      </c>
      <c r="AE167" s="30"/>
      <c r="AG167" s="74" t="str">
        <f>IF(OR(AND(Summary!$D$15="General Business",MCR!D167="LTB"),AND(Summary!$D$15="Long Term Business",MCR!D167="GB")),"ERROR","")</f>
        <v/>
      </c>
      <c r="AI167" s="74" t="str">
        <f t="shared" si="20"/>
        <v/>
      </c>
    </row>
    <row r="168" spans="1:35" s="28" customFormat="1" ht="12.75" hidden="1" customHeight="1" outlineLevel="1" x14ac:dyDescent="0.3">
      <c r="A168" s="25"/>
      <c r="B168" s="63"/>
      <c r="D168" s="53"/>
      <c r="F168" s="52"/>
      <c r="H168" s="53"/>
      <c r="J168" s="3">
        <v>0</v>
      </c>
      <c r="L168" s="64">
        <f t="shared" si="16"/>
        <v>0</v>
      </c>
      <c r="N168" s="3">
        <v>0</v>
      </c>
      <c r="P168" s="64">
        <f t="shared" si="17"/>
        <v>0</v>
      </c>
      <c r="R168" s="66" t="str">
        <f t="shared" si="21"/>
        <v xml:space="preserve">  -  </v>
      </c>
      <c r="T168" s="65"/>
      <c r="U168" s="30"/>
      <c r="V168" s="64">
        <f t="shared" si="22"/>
        <v>0</v>
      </c>
      <c r="X168" s="64">
        <f t="shared" si="23"/>
        <v>0</v>
      </c>
      <c r="Z168" s="3"/>
      <c r="AB168" s="64">
        <f t="shared" si="18"/>
        <v>0</v>
      </c>
      <c r="AD168" s="66" t="str">
        <f t="shared" si="19"/>
        <v xml:space="preserve">  -  </v>
      </c>
      <c r="AE168" s="30"/>
      <c r="AG168" s="74" t="str">
        <f>IF(OR(AND(Summary!$D$15="General Business",MCR!D168="LTB"),AND(Summary!$D$15="Long Term Business",MCR!D168="GB")),"ERROR","")</f>
        <v/>
      </c>
      <c r="AI168" s="74" t="str">
        <f t="shared" si="20"/>
        <v/>
      </c>
    </row>
    <row r="169" spans="1:35" s="28" customFormat="1" ht="12.75" hidden="1" customHeight="1" outlineLevel="1" x14ac:dyDescent="0.3">
      <c r="A169" s="25"/>
      <c r="B169" s="63"/>
      <c r="D169" s="53"/>
      <c r="F169" s="52"/>
      <c r="H169" s="53"/>
      <c r="J169" s="3">
        <v>0</v>
      </c>
      <c r="L169" s="64">
        <f t="shared" si="16"/>
        <v>0</v>
      </c>
      <c r="N169" s="3">
        <v>0</v>
      </c>
      <c r="P169" s="64">
        <f t="shared" si="17"/>
        <v>0</v>
      </c>
      <c r="R169" s="66" t="str">
        <f t="shared" si="21"/>
        <v xml:space="preserve">  -  </v>
      </c>
      <c r="T169" s="65"/>
      <c r="U169" s="30"/>
      <c r="V169" s="64">
        <f t="shared" si="22"/>
        <v>0</v>
      </c>
      <c r="X169" s="64">
        <f t="shared" si="23"/>
        <v>0</v>
      </c>
      <c r="Z169" s="3"/>
      <c r="AB169" s="64">
        <f t="shared" si="18"/>
        <v>0</v>
      </c>
      <c r="AD169" s="66" t="str">
        <f t="shared" si="19"/>
        <v xml:space="preserve">  -  </v>
      </c>
      <c r="AE169" s="30"/>
      <c r="AG169" s="74" t="str">
        <f>IF(OR(AND(Summary!$D$15="General Business",MCR!D169="LTB"),AND(Summary!$D$15="Long Term Business",MCR!D169="GB")),"ERROR","")</f>
        <v/>
      </c>
      <c r="AI169" s="74" t="str">
        <f t="shared" si="20"/>
        <v/>
      </c>
    </row>
    <row r="170" spans="1:35" s="28" customFormat="1" ht="12.75" hidden="1" customHeight="1" outlineLevel="1" x14ac:dyDescent="0.3">
      <c r="A170" s="25"/>
      <c r="B170" s="63"/>
      <c r="D170" s="53"/>
      <c r="F170" s="52"/>
      <c r="H170" s="53"/>
      <c r="J170" s="3">
        <v>0</v>
      </c>
      <c r="L170" s="64">
        <f t="shared" si="16"/>
        <v>0</v>
      </c>
      <c r="N170" s="3">
        <v>0</v>
      </c>
      <c r="P170" s="64">
        <f t="shared" si="17"/>
        <v>0</v>
      </c>
      <c r="R170" s="66" t="str">
        <f t="shared" si="21"/>
        <v xml:space="preserve">  -  </v>
      </c>
      <c r="T170" s="65"/>
      <c r="U170" s="30"/>
      <c r="V170" s="64">
        <f t="shared" si="22"/>
        <v>0</v>
      </c>
      <c r="X170" s="64">
        <f t="shared" si="23"/>
        <v>0</v>
      </c>
      <c r="Z170" s="3"/>
      <c r="AB170" s="64">
        <f t="shared" si="18"/>
        <v>0</v>
      </c>
      <c r="AD170" s="66" t="str">
        <f t="shared" si="19"/>
        <v xml:space="preserve">  -  </v>
      </c>
      <c r="AE170" s="30"/>
      <c r="AG170" s="74" t="str">
        <f>IF(OR(AND(Summary!$D$15="General Business",MCR!D170="LTB"),AND(Summary!$D$15="Long Term Business",MCR!D170="GB")),"ERROR","")</f>
        <v/>
      </c>
      <c r="AI170" s="74" t="str">
        <f t="shared" si="20"/>
        <v/>
      </c>
    </row>
    <row r="171" spans="1:35" s="28" customFormat="1" ht="12.75" hidden="1" customHeight="1" outlineLevel="1" x14ac:dyDescent="0.3">
      <c r="A171" s="25"/>
      <c r="B171" s="63"/>
      <c r="D171" s="53"/>
      <c r="F171" s="52"/>
      <c r="H171" s="53"/>
      <c r="J171" s="3">
        <v>0</v>
      </c>
      <c r="L171" s="64">
        <f t="shared" si="16"/>
        <v>0</v>
      </c>
      <c r="N171" s="3">
        <v>0</v>
      </c>
      <c r="P171" s="64">
        <f t="shared" si="17"/>
        <v>0</v>
      </c>
      <c r="R171" s="66" t="str">
        <f t="shared" si="21"/>
        <v xml:space="preserve">  -  </v>
      </c>
      <c r="T171" s="65"/>
      <c r="U171" s="30"/>
      <c r="V171" s="64">
        <f t="shared" si="22"/>
        <v>0</v>
      </c>
      <c r="X171" s="64">
        <f t="shared" si="23"/>
        <v>0</v>
      </c>
      <c r="Z171" s="3"/>
      <c r="AB171" s="64">
        <f t="shared" si="18"/>
        <v>0</v>
      </c>
      <c r="AD171" s="66" t="str">
        <f t="shared" si="19"/>
        <v xml:space="preserve">  -  </v>
      </c>
      <c r="AE171" s="30"/>
      <c r="AG171" s="74" t="str">
        <f>IF(OR(AND(Summary!$D$15="General Business",MCR!D171="LTB"),AND(Summary!$D$15="Long Term Business",MCR!D171="GB")),"ERROR","")</f>
        <v/>
      </c>
      <c r="AI171" s="74" t="str">
        <f t="shared" si="20"/>
        <v/>
      </c>
    </row>
    <row r="172" spans="1:35" s="28" customFormat="1" ht="12.75" hidden="1" customHeight="1" outlineLevel="1" x14ac:dyDescent="0.3">
      <c r="A172" s="25"/>
      <c r="B172" s="63"/>
      <c r="D172" s="53"/>
      <c r="F172" s="52"/>
      <c r="H172" s="53"/>
      <c r="J172" s="3">
        <v>0</v>
      </c>
      <c r="L172" s="64">
        <f t="shared" si="16"/>
        <v>0</v>
      </c>
      <c r="N172" s="3">
        <v>0</v>
      </c>
      <c r="P172" s="64">
        <f t="shared" si="17"/>
        <v>0</v>
      </c>
      <c r="R172" s="66" t="str">
        <f t="shared" si="21"/>
        <v xml:space="preserve">  -  </v>
      </c>
      <c r="T172" s="65"/>
      <c r="U172" s="30"/>
      <c r="V172" s="64">
        <f t="shared" si="22"/>
        <v>0</v>
      </c>
      <c r="X172" s="64">
        <f t="shared" si="23"/>
        <v>0</v>
      </c>
      <c r="Z172" s="3"/>
      <c r="AB172" s="64">
        <f t="shared" si="18"/>
        <v>0</v>
      </c>
      <c r="AD172" s="66" t="str">
        <f t="shared" si="19"/>
        <v xml:space="preserve">  -  </v>
      </c>
      <c r="AE172" s="30"/>
      <c r="AG172" s="74" t="str">
        <f>IF(OR(AND(Summary!$D$15="General Business",MCR!D172="LTB"),AND(Summary!$D$15="Long Term Business",MCR!D172="GB")),"ERROR","")</f>
        <v/>
      </c>
      <c r="AI172" s="74" t="str">
        <f t="shared" si="20"/>
        <v/>
      </c>
    </row>
    <row r="173" spans="1:35" s="28" customFormat="1" ht="12.75" hidden="1" customHeight="1" outlineLevel="1" x14ac:dyDescent="0.3">
      <c r="A173" s="25"/>
      <c r="B173" s="63"/>
      <c r="D173" s="53"/>
      <c r="F173" s="52"/>
      <c r="H173" s="53"/>
      <c r="J173" s="3">
        <v>0</v>
      </c>
      <c r="L173" s="64">
        <f t="shared" si="16"/>
        <v>0</v>
      </c>
      <c r="N173" s="3">
        <v>0</v>
      </c>
      <c r="P173" s="64">
        <f t="shared" si="17"/>
        <v>0</v>
      </c>
      <c r="R173" s="66" t="str">
        <f t="shared" si="21"/>
        <v xml:space="preserve">  -  </v>
      </c>
      <c r="T173" s="65"/>
      <c r="U173" s="30"/>
      <c r="V173" s="64">
        <f t="shared" si="22"/>
        <v>0</v>
      </c>
      <c r="X173" s="64">
        <f t="shared" si="23"/>
        <v>0</v>
      </c>
      <c r="Z173" s="3"/>
      <c r="AB173" s="64">
        <f t="shared" si="18"/>
        <v>0</v>
      </c>
      <c r="AD173" s="66" t="str">
        <f t="shared" si="19"/>
        <v xml:space="preserve">  -  </v>
      </c>
      <c r="AE173" s="30"/>
      <c r="AG173" s="74" t="str">
        <f>IF(OR(AND(Summary!$D$15="General Business",MCR!D173="LTB"),AND(Summary!$D$15="Long Term Business",MCR!D173="GB")),"ERROR","")</f>
        <v/>
      </c>
      <c r="AI173" s="74" t="str">
        <f t="shared" si="20"/>
        <v/>
      </c>
    </row>
    <row r="174" spans="1:35" s="28" customFormat="1" ht="12.75" hidden="1" customHeight="1" outlineLevel="1" x14ac:dyDescent="0.3">
      <c r="A174" s="25"/>
      <c r="B174" s="63"/>
      <c r="D174" s="53"/>
      <c r="F174" s="52"/>
      <c r="H174" s="53"/>
      <c r="J174" s="3">
        <v>0</v>
      </c>
      <c r="L174" s="64">
        <f t="shared" si="16"/>
        <v>0</v>
      </c>
      <c r="N174" s="3">
        <v>0</v>
      </c>
      <c r="P174" s="64">
        <f t="shared" si="17"/>
        <v>0</v>
      </c>
      <c r="R174" s="66" t="str">
        <f t="shared" si="21"/>
        <v xml:space="preserve">  -  </v>
      </c>
      <c r="T174" s="65"/>
      <c r="U174" s="30"/>
      <c r="V174" s="64">
        <f t="shared" si="22"/>
        <v>0</v>
      </c>
      <c r="X174" s="64">
        <f t="shared" si="23"/>
        <v>0</v>
      </c>
      <c r="Z174" s="3"/>
      <c r="AB174" s="64">
        <f t="shared" si="18"/>
        <v>0</v>
      </c>
      <c r="AD174" s="66" t="str">
        <f t="shared" si="19"/>
        <v xml:space="preserve">  -  </v>
      </c>
      <c r="AE174" s="30"/>
      <c r="AG174" s="74" t="str">
        <f>IF(OR(AND(Summary!$D$15="General Business",MCR!D174="LTB"),AND(Summary!$D$15="Long Term Business",MCR!D174="GB")),"ERROR","")</f>
        <v/>
      </c>
      <c r="AI174" s="74" t="str">
        <f t="shared" si="20"/>
        <v/>
      </c>
    </row>
    <row r="175" spans="1:35" s="28" customFormat="1" ht="12.75" hidden="1" customHeight="1" outlineLevel="1" x14ac:dyDescent="0.3">
      <c r="A175" s="25"/>
      <c r="B175" s="63"/>
      <c r="D175" s="53"/>
      <c r="F175" s="52"/>
      <c r="H175" s="53"/>
      <c r="J175" s="3">
        <v>0</v>
      </c>
      <c r="L175" s="64">
        <f t="shared" si="16"/>
        <v>0</v>
      </c>
      <c r="N175" s="3">
        <v>0</v>
      </c>
      <c r="P175" s="64">
        <f t="shared" si="17"/>
        <v>0</v>
      </c>
      <c r="R175" s="66" t="str">
        <f t="shared" si="21"/>
        <v xml:space="preserve">  -  </v>
      </c>
      <c r="T175" s="65"/>
      <c r="U175" s="30"/>
      <c r="V175" s="64">
        <f t="shared" si="22"/>
        <v>0</v>
      </c>
      <c r="X175" s="64">
        <f t="shared" si="23"/>
        <v>0</v>
      </c>
      <c r="Z175" s="3"/>
      <c r="AB175" s="64">
        <f t="shared" si="18"/>
        <v>0</v>
      </c>
      <c r="AD175" s="66" t="str">
        <f t="shared" si="19"/>
        <v xml:space="preserve">  -  </v>
      </c>
      <c r="AE175" s="30"/>
      <c r="AG175" s="74" t="str">
        <f>IF(OR(AND(Summary!$D$15="General Business",MCR!D175="LTB"),AND(Summary!$D$15="Long Term Business",MCR!D175="GB")),"ERROR","")</f>
        <v/>
      </c>
      <c r="AI175" s="74" t="str">
        <f t="shared" si="20"/>
        <v/>
      </c>
    </row>
    <row r="176" spans="1:35" s="28" customFormat="1" ht="12.75" hidden="1" customHeight="1" outlineLevel="1" x14ac:dyDescent="0.3">
      <c r="A176" s="25"/>
      <c r="B176" s="63"/>
      <c r="D176" s="53"/>
      <c r="F176" s="52"/>
      <c r="H176" s="53"/>
      <c r="J176" s="3">
        <v>0</v>
      </c>
      <c r="L176" s="64">
        <f t="shared" si="16"/>
        <v>0</v>
      </c>
      <c r="N176" s="3">
        <v>0</v>
      </c>
      <c r="P176" s="64">
        <f t="shared" si="17"/>
        <v>0</v>
      </c>
      <c r="R176" s="66" t="str">
        <f t="shared" si="21"/>
        <v xml:space="preserve">  -  </v>
      </c>
      <c r="T176" s="65"/>
      <c r="U176" s="30"/>
      <c r="V176" s="64">
        <f t="shared" si="22"/>
        <v>0</v>
      </c>
      <c r="X176" s="64">
        <f t="shared" si="23"/>
        <v>0</v>
      </c>
      <c r="Z176" s="3"/>
      <c r="AB176" s="64">
        <f t="shared" si="18"/>
        <v>0</v>
      </c>
      <c r="AD176" s="66" t="str">
        <f t="shared" si="19"/>
        <v xml:space="preserve">  -  </v>
      </c>
      <c r="AE176" s="30"/>
      <c r="AG176" s="74" t="str">
        <f>IF(OR(AND(Summary!$D$15="General Business",MCR!D176="LTB"),AND(Summary!$D$15="Long Term Business",MCR!D176="GB")),"ERROR","")</f>
        <v/>
      </c>
      <c r="AI176" s="74" t="str">
        <f t="shared" si="20"/>
        <v/>
      </c>
    </row>
    <row r="177" spans="1:35" s="28" customFormat="1" ht="12.75" hidden="1" customHeight="1" outlineLevel="1" x14ac:dyDescent="0.3">
      <c r="A177" s="25"/>
      <c r="B177" s="63"/>
      <c r="D177" s="53"/>
      <c r="F177" s="52"/>
      <c r="H177" s="53"/>
      <c r="J177" s="3">
        <v>0</v>
      </c>
      <c r="L177" s="64">
        <f t="shared" si="16"/>
        <v>0</v>
      </c>
      <c r="N177" s="3">
        <v>0</v>
      </c>
      <c r="P177" s="64">
        <f t="shared" si="17"/>
        <v>0</v>
      </c>
      <c r="R177" s="66" t="str">
        <f t="shared" si="21"/>
        <v xml:space="preserve">  -  </v>
      </c>
      <c r="T177" s="65"/>
      <c r="U177" s="30"/>
      <c r="V177" s="64">
        <f t="shared" si="22"/>
        <v>0</v>
      </c>
      <c r="X177" s="64">
        <f t="shared" si="23"/>
        <v>0</v>
      </c>
      <c r="Z177" s="3"/>
      <c r="AB177" s="64">
        <f t="shared" si="18"/>
        <v>0</v>
      </c>
      <c r="AD177" s="66" t="str">
        <f t="shared" si="19"/>
        <v xml:space="preserve">  -  </v>
      </c>
      <c r="AE177" s="30"/>
      <c r="AG177" s="74" t="str">
        <f>IF(OR(AND(Summary!$D$15="General Business",MCR!D177="LTB"),AND(Summary!$D$15="Long Term Business",MCR!D177="GB")),"ERROR","")</f>
        <v/>
      </c>
      <c r="AI177" s="74" t="str">
        <f t="shared" si="20"/>
        <v/>
      </c>
    </row>
    <row r="178" spans="1:35" s="28" customFormat="1" ht="12.75" hidden="1" customHeight="1" outlineLevel="1" x14ac:dyDescent="0.3">
      <c r="A178" s="25"/>
      <c r="B178" s="63"/>
      <c r="D178" s="53"/>
      <c r="F178" s="52"/>
      <c r="H178" s="53"/>
      <c r="J178" s="3">
        <v>0</v>
      </c>
      <c r="L178" s="64">
        <f t="shared" si="16"/>
        <v>0</v>
      </c>
      <c r="N178" s="3">
        <v>0</v>
      </c>
      <c r="P178" s="64">
        <f t="shared" si="17"/>
        <v>0</v>
      </c>
      <c r="R178" s="66" t="str">
        <f t="shared" si="21"/>
        <v xml:space="preserve">  -  </v>
      </c>
      <c r="T178" s="65"/>
      <c r="U178" s="30"/>
      <c r="V178" s="64">
        <f t="shared" si="22"/>
        <v>0</v>
      </c>
      <c r="X178" s="64">
        <f t="shared" si="23"/>
        <v>0</v>
      </c>
      <c r="Z178" s="3"/>
      <c r="AB178" s="64">
        <f t="shared" si="18"/>
        <v>0</v>
      </c>
      <c r="AD178" s="66" t="str">
        <f t="shared" si="19"/>
        <v xml:space="preserve">  -  </v>
      </c>
      <c r="AE178" s="30"/>
      <c r="AG178" s="74" t="str">
        <f>IF(OR(AND(Summary!$D$15="General Business",MCR!D178="LTB"),AND(Summary!$D$15="Long Term Business",MCR!D178="GB")),"ERROR","")</f>
        <v/>
      </c>
      <c r="AI178" s="74" t="str">
        <f t="shared" si="20"/>
        <v/>
      </c>
    </row>
    <row r="179" spans="1:35" s="28" customFormat="1" ht="12.75" hidden="1" customHeight="1" outlineLevel="1" x14ac:dyDescent="0.3">
      <c r="A179" s="25"/>
      <c r="B179" s="63"/>
      <c r="D179" s="53"/>
      <c r="F179" s="52"/>
      <c r="H179" s="53"/>
      <c r="J179" s="3">
        <v>0</v>
      </c>
      <c r="L179" s="64">
        <f t="shared" si="16"/>
        <v>0</v>
      </c>
      <c r="N179" s="3">
        <v>0</v>
      </c>
      <c r="P179" s="64">
        <f t="shared" si="17"/>
        <v>0</v>
      </c>
      <c r="R179" s="66" t="str">
        <f t="shared" si="21"/>
        <v xml:space="preserve">  -  </v>
      </c>
      <c r="T179" s="65"/>
      <c r="U179" s="30"/>
      <c r="V179" s="64">
        <f t="shared" si="22"/>
        <v>0</v>
      </c>
      <c r="X179" s="64">
        <f t="shared" si="23"/>
        <v>0</v>
      </c>
      <c r="Z179" s="3"/>
      <c r="AB179" s="64">
        <f t="shared" si="18"/>
        <v>0</v>
      </c>
      <c r="AD179" s="66" t="str">
        <f t="shared" si="19"/>
        <v xml:space="preserve">  -  </v>
      </c>
      <c r="AE179" s="30"/>
      <c r="AG179" s="74" t="str">
        <f>IF(OR(AND(Summary!$D$15="General Business",MCR!D179="LTB"),AND(Summary!$D$15="Long Term Business",MCR!D179="GB")),"ERROR","")</f>
        <v/>
      </c>
      <c r="AI179" s="74" t="str">
        <f t="shared" si="20"/>
        <v/>
      </c>
    </row>
    <row r="180" spans="1:35" s="28" customFormat="1" ht="12.75" hidden="1" customHeight="1" outlineLevel="1" x14ac:dyDescent="0.3">
      <c r="A180" s="25"/>
      <c r="B180" s="63"/>
      <c r="D180" s="53"/>
      <c r="F180" s="52"/>
      <c r="H180" s="53"/>
      <c r="J180" s="3">
        <v>0</v>
      </c>
      <c r="L180" s="64">
        <f t="shared" si="16"/>
        <v>0</v>
      </c>
      <c r="N180" s="3">
        <v>0</v>
      </c>
      <c r="P180" s="64">
        <f t="shared" si="17"/>
        <v>0</v>
      </c>
      <c r="R180" s="66" t="str">
        <f t="shared" si="21"/>
        <v xml:space="preserve">  -  </v>
      </c>
      <c r="T180" s="65"/>
      <c r="U180" s="30"/>
      <c r="V180" s="64">
        <f t="shared" si="22"/>
        <v>0</v>
      </c>
      <c r="X180" s="64">
        <f t="shared" si="23"/>
        <v>0</v>
      </c>
      <c r="Z180" s="3"/>
      <c r="AB180" s="64">
        <f t="shared" si="18"/>
        <v>0</v>
      </c>
      <c r="AD180" s="66" t="str">
        <f t="shared" si="19"/>
        <v xml:space="preserve">  -  </v>
      </c>
      <c r="AE180" s="30"/>
      <c r="AG180" s="74" t="str">
        <f>IF(OR(AND(Summary!$D$15="General Business",MCR!D180="LTB"),AND(Summary!$D$15="Long Term Business",MCR!D180="GB")),"ERROR","")</f>
        <v/>
      </c>
      <c r="AI180" s="74" t="str">
        <f t="shared" si="20"/>
        <v/>
      </c>
    </row>
    <row r="181" spans="1:35" s="28" customFormat="1" ht="12.75" hidden="1" customHeight="1" outlineLevel="1" x14ac:dyDescent="0.3">
      <c r="A181" s="25"/>
      <c r="B181" s="63"/>
      <c r="D181" s="53"/>
      <c r="F181" s="52"/>
      <c r="H181" s="53"/>
      <c r="J181" s="3">
        <v>0</v>
      </c>
      <c r="L181" s="64">
        <f t="shared" si="16"/>
        <v>0</v>
      </c>
      <c r="N181" s="3">
        <v>0</v>
      </c>
      <c r="P181" s="64">
        <f t="shared" si="17"/>
        <v>0</v>
      </c>
      <c r="R181" s="66" t="str">
        <f t="shared" si="21"/>
        <v xml:space="preserve">  -  </v>
      </c>
      <c r="T181" s="65"/>
      <c r="U181" s="30"/>
      <c r="V181" s="64">
        <f t="shared" si="22"/>
        <v>0</v>
      </c>
      <c r="X181" s="64">
        <f t="shared" si="23"/>
        <v>0</v>
      </c>
      <c r="Z181" s="3"/>
      <c r="AB181" s="64">
        <f t="shared" si="18"/>
        <v>0</v>
      </c>
      <c r="AD181" s="66" t="str">
        <f t="shared" si="19"/>
        <v xml:space="preserve">  -  </v>
      </c>
      <c r="AE181" s="30"/>
      <c r="AG181" s="74" t="str">
        <f>IF(OR(AND(Summary!$D$15="General Business",MCR!D181="LTB"),AND(Summary!$D$15="Long Term Business",MCR!D181="GB")),"ERROR","")</f>
        <v/>
      </c>
      <c r="AI181" s="74" t="str">
        <f t="shared" si="20"/>
        <v/>
      </c>
    </row>
    <row r="182" spans="1:35" s="28" customFormat="1" ht="12.75" hidden="1" customHeight="1" outlineLevel="1" x14ac:dyDescent="0.3">
      <c r="A182" s="25"/>
      <c r="B182" s="63"/>
      <c r="D182" s="53"/>
      <c r="F182" s="52"/>
      <c r="H182" s="53"/>
      <c r="J182" s="3">
        <v>0</v>
      </c>
      <c r="L182" s="64">
        <f t="shared" si="16"/>
        <v>0</v>
      </c>
      <c r="N182" s="3">
        <v>0</v>
      </c>
      <c r="P182" s="64">
        <f t="shared" si="17"/>
        <v>0</v>
      </c>
      <c r="R182" s="66" t="str">
        <f t="shared" si="21"/>
        <v xml:space="preserve">  -  </v>
      </c>
      <c r="T182" s="65"/>
      <c r="U182" s="30"/>
      <c r="V182" s="64">
        <f t="shared" si="22"/>
        <v>0</v>
      </c>
      <c r="X182" s="64">
        <f t="shared" si="23"/>
        <v>0</v>
      </c>
      <c r="Z182" s="3"/>
      <c r="AB182" s="64">
        <f t="shared" si="18"/>
        <v>0</v>
      </c>
      <c r="AD182" s="66" t="str">
        <f t="shared" si="19"/>
        <v xml:space="preserve">  -  </v>
      </c>
      <c r="AE182" s="30"/>
      <c r="AG182" s="74" t="str">
        <f>IF(OR(AND(Summary!$D$15="General Business",MCR!D182="LTB"),AND(Summary!$D$15="Long Term Business",MCR!D182="GB")),"ERROR","")</f>
        <v/>
      </c>
      <c r="AI182" s="74" t="str">
        <f t="shared" si="20"/>
        <v/>
      </c>
    </row>
    <row r="183" spans="1:35" s="28" customFormat="1" ht="12.75" hidden="1" customHeight="1" outlineLevel="1" x14ac:dyDescent="0.3">
      <c r="A183" s="25"/>
      <c r="B183" s="63"/>
      <c r="D183" s="53"/>
      <c r="F183" s="52"/>
      <c r="H183" s="53"/>
      <c r="J183" s="3">
        <v>0</v>
      </c>
      <c r="L183" s="64">
        <f t="shared" si="16"/>
        <v>0</v>
      </c>
      <c r="N183" s="3">
        <v>0</v>
      </c>
      <c r="P183" s="64">
        <f t="shared" si="17"/>
        <v>0</v>
      </c>
      <c r="R183" s="66" t="str">
        <f t="shared" si="21"/>
        <v xml:space="preserve">  -  </v>
      </c>
      <c r="T183" s="65"/>
      <c r="U183" s="30"/>
      <c r="V183" s="64">
        <f t="shared" si="22"/>
        <v>0</v>
      </c>
      <c r="X183" s="64">
        <f t="shared" si="23"/>
        <v>0</v>
      </c>
      <c r="Z183" s="3"/>
      <c r="AB183" s="64">
        <f t="shared" si="18"/>
        <v>0</v>
      </c>
      <c r="AD183" s="66" t="str">
        <f t="shared" si="19"/>
        <v xml:space="preserve">  -  </v>
      </c>
      <c r="AE183" s="30"/>
      <c r="AG183" s="74" t="str">
        <f>IF(OR(AND(Summary!$D$15="General Business",MCR!D183="LTB"),AND(Summary!$D$15="Long Term Business",MCR!D183="GB")),"ERROR","")</f>
        <v/>
      </c>
      <c r="AI183" s="74" t="str">
        <f t="shared" si="20"/>
        <v/>
      </c>
    </row>
    <row r="184" spans="1:35" s="28" customFormat="1" ht="12.75" hidden="1" customHeight="1" outlineLevel="1" x14ac:dyDescent="0.3">
      <c r="A184" s="25"/>
      <c r="B184" s="63"/>
      <c r="D184" s="53"/>
      <c r="F184" s="52"/>
      <c r="H184" s="53"/>
      <c r="J184" s="3">
        <v>0</v>
      </c>
      <c r="L184" s="64">
        <f t="shared" si="16"/>
        <v>0</v>
      </c>
      <c r="N184" s="3">
        <v>0</v>
      </c>
      <c r="P184" s="64">
        <f t="shared" si="17"/>
        <v>0</v>
      </c>
      <c r="R184" s="66" t="str">
        <f t="shared" si="21"/>
        <v xml:space="preserve">  -  </v>
      </c>
      <c r="T184" s="65"/>
      <c r="U184" s="30"/>
      <c r="V184" s="64">
        <f t="shared" si="22"/>
        <v>0</v>
      </c>
      <c r="X184" s="64">
        <f t="shared" si="23"/>
        <v>0</v>
      </c>
      <c r="Z184" s="3"/>
      <c r="AB184" s="64">
        <f t="shared" si="18"/>
        <v>0</v>
      </c>
      <c r="AD184" s="66" t="str">
        <f t="shared" si="19"/>
        <v xml:space="preserve">  -  </v>
      </c>
      <c r="AE184" s="30"/>
      <c r="AG184" s="74" t="str">
        <f>IF(OR(AND(Summary!$D$15="General Business",MCR!D184="LTB"),AND(Summary!$D$15="Long Term Business",MCR!D184="GB")),"ERROR","")</f>
        <v/>
      </c>
      <c r="AI184" s="74" t="str">
        <f t="shared" si="20"/>
        <v/>
      </c>
    </row>
    <row r="185" spans="1:35" s="28" customFormat="1" ht="12.75" hidden="1" customHeight="1" outlineLevel="1" x14ac:dyDescent="0.3">
      <c r="A185" s="25"/>
      <c r="B185" s="63"/>
      <c r="D185" s="53"/>
      <c r="F185" s="52"/>
      <c r="H185" s="53"/>
      <c r="J185" s="3">
        <v>0</v>
      </c>
      <c r="L185" s="64">
        <f t="shared" si="16"/>
        <v>0</v>
      </c>
      <c r="N185" s="3">
        <v>0</v>
      </c>
      <c r="P185" s="64">
        <f t="shared" si="17"/>
        <v>0</v>
      </c>
      <c r="R185" s="66" t="str">
        <f t="shared" si="21"/>
        <v xml:space="preserve">  -  </v>
      </c>
      <c r="T185" s="65"/>
      <c r="U185" s="30"/>
      <c r="V185" s="64">
        <f t="shared" si="22"/>
        <v>0</v>
      </c>
      <c r="X185" s="64">
        <f t="shared" si="23"/>
        <v>0</v>
      </c>
      <c r="Z185" s="3"/>
      <c r="AB185" s="64">
        <f t="shared" si="18"/>
        <v>0</v>
      </c>
      <c r="AD185" s="66" t="str">
        <f t="shared" si="19"/>
        <v xml:space="preserve">  -  </v>
      </c>
      <c r="AE185" s="30"/>
      <c r="AG185" s="74" t="str">
        <f>IF(OR(AND(Summary!$D$15="General Business",MCR!D185="LTB"),AND(Summary!$D$15="Long Term Business",MCR!D185="GB")),"ERROR","")</f>
        <v/>
      </c>
      <c r="AI185" s="74" t="str">
        <f t="shared" si="20"/>
        <v/>
      </c>
    </row>
    <row r="186" spans="1:35" s="28" customFormat="1" ht="12.75" hidden="1" customHeight="1" outlineLevel="1" x14ac:dyDescent="0.3">
      <c r="A186" s="25"/>
      <c r="B186" s="63"/>
      <c r="D186" s="53"/>
      <c r="F186" s="52"/>
      <c r="H186" s="53"/>
      <c r="J186" s="3">
        <v>0</v>
      </c>
      <c r="L186" s="64">
        <f t="shared" si="16"/>
        <v>0</v>
      </c>
      <c r="N186" s="3">
        <v>0</v>
      </c>
      <c r="P186" s="64">
        <f t="shared" si="17"/>
        <v>0</v>
      </c>
      <c r="R186" s="66" t="str">
        <f t="shared" si="21"/>
        <v xml:space="preserve">  -  </v>
      </c>
      <c r="T186" s="65"/>
      <c r="U186" s="30"/>
      <c r="V186" s="64">
        <f t="shared" si="22"/>
        <v>0</v>
      </c>
      <c r="X186" s="64">
        <f t="shared" si="23"/>
        <v>0</v>
      </c>
      <c r="Z186" s="3"/>
      <c r="AB186" s="64">
        <f t="shared" si="18"/>
        <v>0</v>
      </c>
      <c r="AD186" s="66" t="str">
        <f t="shared" si="19"/>
        <v xml:space="preserve">  -  </v>
      </c>
      <c r="AE186" s="30"/>
      <c r="AG186" s="74" t="str">
        <f>IF(OR(AND(Summary!$D$15="General Business",MCR!D186="LTB"),AND(Summary!$D$15="Long Term Business",MCR!D186="GB")),"ERROR","")</f>
        <v/>
      </c>
      <c r="AI186" s="74" t="str">
        <f t="shared" si="20"/>
        <v/>
      </c>
    </row>
    <row r="187" spans="1:35" s="28" customFormat="1" ht="12.75" hidden="1" customHeight="1" outlineLevel="1" x14ac:dyDescent="0.3">
      <c r="A187" s="25"/>
      <c r="B187" s="63"/>
      <c r="D187" s="53"/>
      <c r="F187" s="52"/>
      <c r="H187" s="53"/>
      <c r="J187" s="3">
        <v>0</v>
      </c>
      <c r="L187" s="64">
        <f t="shared" si="16"/>
        <v>0</v>
      </c>
      <c r="N187" s="3">
        <v>0</v>
      </c>
      <c r="P187" s="64">
        <f t="shared" si="17"/>
        <v>0</v>
      </c>
      <c r="R187" s="66" t="str">
        <f t="shared" si="21"/>
        <v xml:space="preserve">  -  </v>
      </c>
      <c r="T187" s="65"/>
      <c r="U187" s="30"/>
      <c r="V187" s="64">
        <f t="shared" si="22"/>
        <v>0</v>
      </c>
      <c r="X187" s="64">
        <f t="shared" si="23"/>
        <v>0</v>
      </c>
      <c r="Z187" s="3"/>
      <c r="AB187" s="64">
        <f t="shared" si="18"/>
        <v>0</v>
      </c>
      <c r="AD187" s="66" t="str">
        <f t="shared" si="19"/>
        <v xml:space="preserve">  -  </v>
      </c>
      <c r="AE187" s="30"/>
      <c r="AG187" s="74" t="str">
        <f>IF(OR(AND(Summary!$D$15="General Business",MCR!D187="LTB"),AND(Summary!$D$15="Long Term Business",MCR!D187="GB")),"ERROR","")</f>
        <v/>
      </c>
      <c r="AI187" s="74" t="str">
        <f t="shared" si="20"/>
        <v/>
      </c>
    </row>
    <row r="188" spans="1:35" s="28" customFormat="1" ht="12.75" hidden="1" customHeight="1" outlineLevel="1" x14ac:dyDescent="0.3">
      <c r="A188" s="25"/>
      <c r="B188" s="63"/>
      <c r="D188" s="53"/>
      <c r="F188" s="52"/>
      <c r="H188" s="53"/>
      <c r="J188" s="3">
        <v>0</v>
      </c>
      <c r="L188" s="64">
        <f t="shared" si="16"/>
        <v>0</v>
      </c>
      <c r="N188" s="3">
        <v>0</v>
      </c>
      <c r="P188" s="64">
        <f t="shared" si="17"/>
        <v>0</v>
      </c>
      <c r="R188" s="66" t="str">
        <f t="shared" si="21"/>
        <v xml:space="preserve">  -  </v>
      </c>
      <c r="T188" s="65"/>
      <c r="U188" s="30"/>
      <c r="V188" s="64">
        <f t="shared" si="22"/>
        <v>0</v>
      </c>
      <c r="X188" s="64">
        <f t="shared" si="23"/>
        <v>0</v>
      </c>
      <c r="Z188" s="3"/>
      <c r="AB188" s="64">
        <f t="shared" si="18"/>
        <v>0</v>
      </c>
      <c r="AD188" s="66" t="str">
        <f t="shared" si="19"/>
        <v xml:space="preserve">  -  </v>
      </c>
      <c r="AE188" s="30"/>
      <c r="AG188" s="74" t="str">
        <f>IF(OR(AND(Summary!$D$15="General Business",MCR!D188="LTB"),AND(Summary!$D$15="Long Term Business",MCR!D188="GB")),"ERROR","")</f>
        <v/>
      </c>
      <c r="AI188" s="74" t="str">
        <f t="shared" si="20"/>
        <v/>
      </c>
    </row>
    <row r="189" spans="1:35" s="28" customFormat="1" ht="12.75" customHeight="1" collapsed="1" x14ac:dyDescent="0.3">
      <c r="A189" s="25"/>
      <c r="B189" s="63"/>
      <c r="D189" s="53"/>
      <c r="F189" s="52"/>
      <c r="H189" s="53"/>
      <c r="J189" s="3">
        <v>0</v>
      </c>
      <c r="L189" s="64">
        <f t="shared" si="16"/>
        <v>0</v>
      </c>
      <c r="N189" s="3">
        <v>0</v>
      </c>
      <c r="P189" s="64">
        <f t="shared" si="17"/>
        <v>0</v>
      </c>
      <c r="R189" s="66" t="str">
        <f t="shared" si="21"/>
        <v xml:space="preserve">  -  </v>
      </c>
      <c r="T189" s="65"/>
      <c r="U189" s="30"/>
      <c r="V189" s="64">
        <f t="shared" si="22"/>
        <v>0</v>
      </c>
      <c r="X189" s="64">
        <f t="shared" si="23"/>
        <v>0</v>
      </c>
      <c r="Z189" s="3"/>
      <c r="AB189" s="64">
        <f t="shared" si="18"/>
        <v>0</v>
      </c>
      <c r="AD189" s="66" t="str">
        <f t="shared" si="19"/>
        <v xml:space="preserve">  -  </v>
      </c>
      <c r="AE189" s="30"/>
      <c r="AG189" s="74" t="str">
        <f>IF(OR(AND(Summary!$D$15="General Business",MCR!D189="LTB"),AND(Summary!$D$15="Long Term Business",MCR!D189="GB")),"ERROR","")</f>
        <v/>
      </c>
      <c r="AI189" s="74" t="str">
        <f t="shared" si="20"/>
        <v/>
      </c>
    </row>
    <row r="190" spans="1:35" s="28" customFormat="1" ht="12.75" hidden="1" customHeight="1" outlineLevel="1" x14ac:dyDescent="0.3">
      <c r="A190" s="25"/>
      <c r="B190" s="63"/>
      <c r="D190" s="53"/>
      <c r="F190" s="52"/>
      <c r="H190" s="53"/>
      <c r="J190" s="3">
        <v>0</v>
      </c>
      <c r="L190" s="64">
        <f t="shared" si="16"/>
        <v>0</v>
      </c>
      <c r="N190" s="3">
        <v>0</v>
      </c>
      <c r="P190" s="64">
        <f t="shared" si="17"/>
        <v>0</v>
      </c>
      <c r="R190" s="66" t="str">
        <f t="shared" si="21"/>
        <v xml:space="preserve">  -  </v>
      </c>
      <c r="T190" s="65"/>
      <c r="U190" s="30"/>
      <c r="V190" s="64">
        <f t="shared" si="22"/>
        <v>0</v>
      </c>
      <c r="X190" s="64">
        <f t="shared" si="23"/>
        <v>0</v>
      </c>
      <c r="Z190" s="3"/>
      <c r="AB190" s="64">
        <f t="shared" si="18"/>
        <v>0</v>
      </c>
      <c r="AD190" s="66" t="str">
        <f t="shared" si="19"/>
        <v xml:space="preserve">  -  </v>
      </c>
      <c r="AE190" s="30"/>
      <c r="AG190" s="74" t="str">
        <f>IF(OR(AND(Summary!$D$15="General Business",MCR!D190="LTB"),AND(Summary!$D$15="Long Term Business",MCR!D190="GB")),"ERROR","")</f>
        <v/>
      </c>
      <c r="AI190" s="74" t="str">
        <f t="shared" si="20"/>
        <v/>
      </c>
    </row>
    <row r="191" spans="1:35" s="28" customFormat="1" ht="12.75" hidden="1" customHeight="1" outlineLevel="1" x14ac:dyDescent="0.3">
      <c r="A191" s="25"/>
      <c r="B191" s="63"/>
      <c r="D191" s="53"/>
      <c r="F191" s="52"/>
      <c r="H191" s="53"/>
      <c r="J191" s="3">
        <v>0</v>
      </c>
      <c r="L191" s="64">
        <f t="shared" si="16"/>
        <v>0</v>
      </c>
      <c r="N191" s="3">
        <v>0</v>
      </c>
      <c r="P191" s="64">
        <f t="shared" si="17"/>
        <v>0</v>
      </c>
      <c r="R191" s="66" t="str">
        <f t="shared" si="21"/>
        <v xml:space="preserve">  -  </v>
      </c>
      <c r="T191" s="65"/>
      <c r="U191" s="30"/>
      <c r="V191" s="64">
        <f t="shared" si="22"/>
        <v>0</v>
      </c>
      <c r="X191" s="64">
        <f t="shared" si="23"/>
        <v>0</v>
      </c>
      <c r="Z191" s="3"/>
      <c r="AB191" s="64">
        <f t="shared" si="18"/>
        <v>0</v>
      </c>
      <c r="AD191" s="66" t="str">
        <f t="shared" si="19"/>
        <v xml:space="preserve">  -  </v>
      </c>
      <c r="AE191" s="30"/>
      <c r="AG191" s="74" t="str">
        <f>IF(OR(AND(Summary!$D$15="General Business",MCR!D191="LTB"),AND(Summary!$D$15="Long Term Business",MCR!D191="GB")),"ERROR","")</f>
        <v/>
      </c>
      <c r="AI191" s="74" t="str">
        <f t="shared" si="20"/>
        <v/>
      </c>
    </row>
    <row r="192" spans="1:35" s="28" customFormat="1" ht="12.75" hidden="1" customHeight="1" outlineLevel="1" x14ac:dyDescent="0.3">
      <c r="A192" s="25"/>
      <c r="B192" s="63"/>
      <c r="D192" s="53"/>
      <c r="F192" s="52"/>
      <c r="H192" s="53"/>
      <c r="J192" s="3">
        <v>0</v>
      </c>
      <c r="L192" s="64">
        <f t="shared" si="16"/>
        <v>0</v>
      </c>
      <c r="N192" s="3">
        <v>0</v>
      </c>
      <c r="P192" s="64">
        <f t="shared" si="17"/>
        <v>0</v>
      </c>
      <c r="R192" s="66" t="str">
        <f t="shared" si="21"/>
        <v xml:space="preserve">  -  </v>
      </c>
      <c r="T192" s="65"/>
      <c r="U192" s="30"/>
      <c r="V192" s="64">
        <f t="shared" si="22"/>
        <v>0</v>
      </c>
      <c r="X192" s="64">
        <f t="shared" si="23"/>
        <v>0</v>
      </c>
      <c r="Z192" s="3"/>
      <c r="AB192" s="64">
        <f t="shared" si="18"/>
        <v>0</v>
      </c>
      <c r="AD192" s="66" t="str">
        <f t="shared" si="19"/>
        <v xml:space="preserve">  -  </v>
      </c>
      <c r="AE192" s="30"/>
      <c r="AG192" s="74" t="str">
        <f>IF(OR(AND(Summary!$D$15="General Business",MCR!D192="LTB"),AND(Summary!$D$15="Long Term Business",MCR!D192="GB")),"ERROR","")</f>
        <v/>
      </c>
      <c r="AI192" s="74" t="str">
        <f t="shared" si="20"/>
        <v/>
      </c>
    </row>
    <row r="193" spans="1:35" s="28" customFormat="1" ht="12.75" hidden="1" customHeight="1" outlineLevel="1" x14ac:dyDescent="0.3">
      <c r="A193" s="25"/>
      <c r="B193" s="63"/>
      <c r="D193" s="53"/>
      <c r="F193" s="52"/>
      <c r="H193" s="53"/>
      <c r="J193" s="3">
        <v>0</v>
      </c>
      <c r="L193" s="64">
        <f t="shared" si="16"/>
        <v>0</v>
      </c>
      <c r="N193" s="3">
        <v>0</v>
      </c>
      <c r="P193" s="64">
        <f t="shared" si="17"/>
        <v>0</v>
      </c>
      <c r="R193" s="66" t="str">
        <f t="shared" si="21"/>
        <v xml:space="preserve">  -  </v>
      </c>
      <c r="T193" s="65"/>
      <c r="U193" s="30"/>
      <c r="V193" s="64">
        <f t="shared" si="22"/>
        <v>0</v>
      </c>
      <c r="X193" s="64">
        <f t="shared" si="23"/>
        <v>0</v>
      </c>
      <c r="Z193" s="3"/>
      <c r="AB193" s="64">
        <f t="shared" si="18"/>
        <v>0</v>
      </c>
      <c r="AD193" s="66" t="str">
        <f t="shared" si="19"/>
        <v xml:space="preserve">  -  </v>
      </c>
      <c r="AE193" s="30"/>
      <c r="AG193" s="74" t="str">
        <f>IF(OR(AND(Summary!$D$15="General Business",MCR!D193="LTB"),AND(Summary!$D$15="Long Term Business",MCR!D193="GB")),"ERROR","")</f>
        <v/>
      </c>
      <c r="AI193" s="74" t="str">
        <f t="shared" si="20"/>
        <v/>
      </c>
    </row>
    <row r="194" spans="1:35" s="28" customFormat="1" ht="12.75" hidden="1" customHeight="1" outlineLevel="1" x14ac:dyDescent="0.3">
      <c r="A194" s="25"/>
      <c r="B194" s="63"/>
      <c r="D194" s="53"/>
      <c r="F194" s="52"/>
      <c r="H194" s="53"/>
      <c r="J194" s="3">
        <v>0</v>
      </c>
      <c r="L194" s="64">
        <f t="shared" si="16"/>
        <v>0</v>
      </c>
      <c r="N194" s="3">
        <v>0</v>
      </c>
      <c r="P194" s="64">
        <f t="shared" si="17"/>
        <v>0</v>
      </c>
      <c r="R194" s="66" t="str">
        <f t="shared" si="21"/>
        <v xml:space="preserve">  -  </v>
      </c>
      <c r="T194" s="65"/>
      <c r="U194" s="30"/>
      <c r="V194" s="64">
        <f t="shared" si="22"/>
        <v>0</v>
      </c>
      <c r="X194" s="64">
        <f t="shared" si="23"/>
        <v>0</v>
      </c>
      <c r="Z194" s="3"/>
      <c r="AB194" s="64">
        <f t="shared" si="18"/>
        <v>0</v>
      </c>
      <c r="AD194" s="66" t="str">
        <f t="shared" si="19"/>
        <v xml:space="preserve">  -  </v>
      </c>
      <c r="AE194" s="30"/>
      <c r="AG194" s="74" t="str">
        <f>IF(OR(AND(Summary!$D$15="General Business",MCR!D194="LTB"),AND(Summary!$D$15="Long Term Business",MCR!D194="GB")),"ERROR","")</f>
        <v/>
      </c>
      <c r="AI194" s="74" t="str">
        <f t="shared" si="20"/>
        <v/>
      </c>
    </row>
    <row r="195" spans="1:35" s="28" customFormat="1" ht="12.75" hidden="1" customHeight="1" outlineLevel="1" x14ac:dyDescent="0.3">
      <c r="A195" s="25"/>
      <c r="B195" s="63"/>
      <c r="D195" s="53"/>
      <c r="F195" s="52"/>
      <c r="H195" s="53"/>
      <c r="J195" s="3">
        <v>0</v>
      </c>
      <c r="L195" s="64">
        <f t="shared" si="16"/>
        <v>0</v>
      </c>
      <c r="N195" s="3">
        <v>0</v>
      </c>
      <c r="P195" s="64">
        <f t="shared" si="17"/>
        <v>0</v>
      </c>
      <c r="R195" s="66" t="str">
        <f t="shared" si="21"/>
        <v xml:space="preserve">  -  </v>
      </c>
      <c r="T195" s="65"/>
      <c r="U195" s="30"/>
      <c r="V195" s="64">
        <f t="shared" si="22"/>
        <v>0</v>
      </c>
      <c r="X195" s="64">
        <f t="shared" si="23"/>
        <v>0</v>
      </c>
      <c r="Z195" s="3"/>
      <c r="AB195" s="64">
        <f t="shared" si="18"/>
        <v>0</v>
      </c>
      <c r="AD195" s="66" t="str">
        <f t="shared" si="19"/>
        <v xml:space="preserve">  -  </v>
      </c>
      <c r="AE195" s="30"/>
      <c r="AG195" s="74" t="str">
        <f>IF(OR(AND(Summary!$D$15="General Business",MCR!D195="LTB"),AND(Summary!$D$15="Long Term Business",MCR!D195="GB")),"ERROR","")</f>
        <v/>
      </c>
      <c r="AI195" s="74" t="str">
        <f t="shared" si="20"/>
        <v/>
      </c>
    </row>
    <row r="196" spans="1:35" s="28" customFormat="1" ht="12.75" hidden="1" customHeight="1" outlineLevel="1" x14ac:dyDescent="0.3">
      <c r="A196" s="25"/>
      <c r="B196" s="63"/>
      <c r="D196" s="53"/>
      <c r="F196" s="52"/>
      <c r="H196" s="53"/>
      <c r="J196" s="3">
        <v>0</v>
      </c>
      <c r="L196" s="64">
        <f t="shared" si="16"/>
        <v>0</v>
      </c>
      <c r="N196" s="3">
        <v>0</v>
      </c>
      <c r="P196" s="64">
        <f t="shared" si="17"/>
        <v>0</v>
      </c>
      <c r="R196" s="66" t="str">
        <f t="shared" si="21"/>
        <v xml:space="preserve">  -  </v>
      </c>
      <c r="T196" s="65"/>
      <c r="U196" s="30"/>
      <c r="V196" s="64">
        <f t="shared" si="22"/>
        <v>0</v>
      </c>
      <c r="X196" s="64">
        <f t="shared" si="23"/>
        <v>0</v>
      </c>
      <c r="Z196" s="3"/>
      <c r="AB196" s="64">
        <f t="shared" si="18"/>
        <v>0</v>
      </c>
      <c r="AD196" s="66" t="str">
        <f t="shared" si="19"/>
        <v xml:space="preserve">  -  </v>
      </c>
      <c r="AE196" s="30"/>
      <c r="AG196" s="74" t="str">
        <f>IF(OR(AND(Summary!$D$15="General Business",MCR!D196="LTB"),AND(Summary!$D$15="Long Term Business",MCR!D196="GB")),"ERROR","")</f>
        <v/>
      </c>
      <c r="AI196" s="74" t="str">
        <f t="shared" si="20"/>
        <v/>
      </c>
    </row>
    <row r="197" spans="1:35" s="28" customFormat="1" ht="12.75" hidden="1" customHeight="1" outlineLevel="1" x14ac:dyDescent="0.3">
      <c r="A197" s="25"/>
      <c r="B197" s="63"/>
      <c r="D197" s="53"/>
      <c r="F197" s="52"/>
      <c r="H197" s="53"/>
      <c r="J197" s="3">
        <v>0</v>
      </c>
      <c r="L197" s="64">
        <f t="shared" si="16"/>
        <v>0</v>
      </c>
      <c r="N197" s="3">
        <v>0</v>
      </c>
      <c r="P197" s="64">
        <f t="shared" si="17"/>
        <v>0</v>
      </c>
      <c r="R197" s="66" t="str">
        <f t="shared" si="21"/>
        <v xml:space="preserve">  -  </v>
      </c>
      <c r="T197" s="65"/>
      <c r="U197" s="30"/>
      <c r="V197" s="64">
        <f t="shared" si="22"/>
        <v>0</v>
      </c>
      <c r="X197" s="64">
        <f t="shared" si="23"/>
        <v>0</v>
      </c>
      <c r="Z197" s="3"/>
      <c r="AB197" s="64">
        <f t="shared" si="18"/>
        <v>0</v>
      </c>
      <c r="AD197" s="66" t="str">
        <f t="shared" si="19"/>
        <v xml:space="preserve">  -  </v>
      </c>
      <c r="AE197" s="30"/>
      <c r="AG197" s="74" t="str">
        <f>IF(OR(AND(Summary!$D$15="General Business",MCR!D197="LTB"),AND(Summary!$D$15="Long Term Business",MCR!D197="GB")),"ERROR","")</f>
        <v/>
      </c>
      <c r="AI197" s="74" t="str">
        <f t="shared" si="20"/>
        <v/>
      </c>
    </row>
    <row r="198" spans="1:35" s="28" customFormat="1" ht="12.75" hidden="1" customHeight="1" outlineLevel="1" x14ac:dyDescent="0.3">
      <c r="A198" s="25"/>
      <c r="B198" s="63"/>
      <c r="D198" s="53"/>
      <c r="F198" s="52"/>
      <c r="H198" s="53"/>
      <c r="J198" s="3">
        <v>0</v>
      </c>
      <c r="L198" s="64">
        <f t="shared" si="16"/>
        <v>0</v>
      </c>
      <c r="N198" s="3">
        <v>0</v>
      </c>
      <c r="P198" s="64">
        <f t="shared" si="17"/>
        <v>0</v>
      </c>
      <c r="R198" s="66" t="str">
        <f t="shared" si="21"/>
        <v xml:space="preserve">  -  </v>
      </c>
      <c r="T198" s="65"/>
      <c r="U198" s="30"/>
      <c r="V198" s="64">
        <f t="shared" si="22"/>
        <v>0</v>
      </c>
      <c r="X198" s="64">
        <f t="shared" si="23"/>
        <v>0</v>
      </c>
      <c r="Z198" s="3"/>
      <c r="AB198" s="64">
        <f t="shared" si="18"/>
        <v>0</v>
      </c>
      <c r="AD198" s="66" t="str">
        <f t="shared" si="19"/>
        <v xml:space="preserve">  -  </v>
      </c>
      <c r="AE198" s="30"/>
      <c r="AG198" s="74" t="str">
        <f>IF(OR(AND(Summary!$D$15="General Business",MCR!D198="LTB"),AND(Summary!$D$15="Long Term Business",MCR!D198="GB")),"ERROR","")</f>
        <v/>
      </c>
      <c r="AI198" s="74" t="str">
        <f t="shared" si="20"/>
        <v/>
      </c>
    </row>
    <row r="199" spans="1:35" s="28" customFormat="1" ht="12.75" hidden="1" customHeight="1" outlineLevel="1" x14ac:dyDescent="0.3">
      <c r="A199" s="25"/>
      <c r="B199" s="63"/>
      <c r="D199" s="53"/>
      <c r="F199" s="52"/>
      <c r="H199" s="53"/>
      <c r="J199" s="3">
        <v>0</v>
      </c>
      <c r="L199" s="64">
        <f t="shared" si="16"/>
        <v>0</v>
      </c>
      <c r="N199" s="3">
        <v>0</v>
      </c>
      <c r="P199" s="64">
        <f t="shared" si="17"/>
        <v>0</v>
      </c>
      <c r="R199" s="66" t="str">
        <f t="shared" si="21"/>
        <v xml:space="preserve">  -  </v>
      </c>
      <c r="T199" s="65"/>
      <c r="U199" s="30"/>
      <c r="V199" s="64">
        <f t="shared" si="22"/>
        <v>0</v>
      </c>
      <c r="X199" s="64">
        <f t="shared" si="23"/>
        <v>0</v>
      </c>
      <c r="Z199" s="3"/>
      <c r="AB199" s="64">
        <f t="shared" si="18"/>
        <v>0</v>
      </c>
      <c r="AD199" s="66" t="str">
        <f t="shared" si="19"/>
        <v xml:space="preserve">  -  </v>
      </c>
      <c r="AE199" s="30"/>
      <c r="AG199" s="74" t="str">
        <f>IF(OR(AND(Summary!$D$15="General Business",MCR!D199="LTB"),AND(Summary!$D$15="Long Term Business",MCR!D199="GB")),"ERROR","")</f>
        <v/>
      </c>
      <c r="AI199" s="74" t="str">
        <f t="shared" si="20"/>
        <v/>
      </c>
    </row>
    <row r="200" spans="1:35" s="28" customFormat="1" ht="12.75" hidden="1" customHeight="1" outlineLevel="1" x14ac:dyDescent="0.3">
      <c r="A200" s="25"/>
      <c r="B200" s="63"/>
      <c r="D200" s="53"/>
      <c r="F200" s="52"/>
      <c r="H200" s="53"/>
      <c r="J200" s="3">
        <v>0</v>
      </c>
      <c r="L200" s="64">
        <f t="shared" si="16"/>
        <v>0</v>
      </c>
      <c r="N200" s="3">
        <v>0</v>
      </c>
      <c r="P200" s="64">
        <f t="shared" si="17"/>
        <v>0</v>
      </c>
      <c r="R200" s="66" t="str">
        <f t="shared" si="21"/>
        <v xml:space="preserve">  -  </v>
      </c>
      <c r="T200" s="65"/>
      <c r="U200" s="30"/>
      <c r="V200" s="64">
        <f t="shared" si="22"/>
        <v>0</v>
      </c>
      <c r="X200" s="64">
        <f t="shared" si="23"/>
        <v>0</v>
      </c>
      <c r="Z200" s="3"/>
      <c r="AB200" s="64">
        <f t="shared" si="18"/>
        <v>0</v>
      </c>
      <c r="AD200" s="66" t="str">
        <f t="shared" si="19"/>
        <v xml:space="preserve">  -  </v>
      </c>
      <c r="AE200" s="30"/>
      <c r="AG200" s="74" t="str">
        <f>IF(OR(AND(Summary!$D$15="General Business",MCR!D200="LTB"),AND(Summary!$D$15="Long Term Business",MCR!D200="GB")),"ERROR","")</f>
        <v/>
      </c>
      <c r="AI200" s="74" t="str">
        <f t="shared" si="20"/>
        <v/>
      </c>
    </row>
    <row r="201" spans="1:35" s="28" customFormat="1" ht="12.75" hidden="1" customHeight="1" outlineLevel="1" x14ac:dyDescent="0.3">
      <c r="A201" s="25"/>
      <c r="B201" s="63"/>
      <c r="D201" s="53"/>
      <c r="F201" s="52"/>
      <c r="H201" s="53"/>
      <c r="J201" s="3">
        <v>0</v>
      </c>
      <c r="L201" s="64">
        <f t="shared" si="16"/>
        <v>0</v>
      </c>
      <c r="N201" s="3">
        <v>0</v>
      </c>
      <c r="P201" s="64">
        <f t="shared" si="17"/>
        <v>0</v>
      </c>
      <c r="R201" s="66" t="str">
        <f t="shared" si="21"/>
        <v xml:space="preserve">  -  </v>
      </c>
      <c r="T201" s="65"/>
      <c r="U201" s="30"/>
      <c r="V201" s="64">
        <f t="shared" si="22"/>
        <v>0</v>
      </c>
      <c r="X201" s="64">
        <f t="shared" si="23"/>
        <v>0</v>
      </c>
      <c r="Z201" s="3"/>
      <c r="AB201" s="64">
        <f t="shared" si="18"/>
        <v>0</v>
      </c>
      <c r="AD201" s="66" t="str">
        <f t="shared" si="19"/>
        <v xml:space="preserve">  -  </v>
      </c>
      <c r="AE201" s="30"/>
      <c r="AG201" s="74" t="str">
        <f>IF(OR(AND(Summary!$D$15="General Business",MCR!D201="LTB"),AND(Summary!$D$15="Long Term Business",MCR!D201="GB")),"ERROR","")</f>
        <v/>
      </c>
      <c r="AI201" s="74" t="str">
        <f t="shared" si="20"/>
        <v/>
      </c>
    </row>
    <row r="202" spans="1:35" s="28" customFormat="1" ht="12.75" hidden="1" customHeight="1" outlineLevel="1" x14ac:dyDescent="0.3">
      <c r="A202" s="25"/>
      <c r="B202" s="63"/>
      <c r="D202" s="53"/>
      <c r="F202" s="52"/>
      <c r="H202" s="53"/>
      <c r="J202" s="3">
        <v>0</v>
      </c>
      <c r="L202" s="64">
        <f t="shared" si="16"/>
        <v>0</v>
      </c>
      <c r="N202" s="3">
        <v>0</v>
      </c>
      <c r="P202" s="64">
        <f t="shared" si="17"/>
        <v>0</v>
      </c>
      <c r="R202" s="66" t="str">
        <f t="shared" si="21"/>
        <v xml:space="preserve">  -  </v>
      </c>
      <c r="T202" s="65"/>
      <c r="U202" s="30"/>
      <c r="V202" s="64">
        <f t="shared" si="22"/>
        <v>0</v>
      </c>
      <c r="X202" s="64">
        <f t="shared" si="23"/>
        <v>0</v>
      </c>
      <c r="Z202" s="3"/>
      <c r="AB202" s="64">
        <f t="shared" si="18"/>
        <v>0</v>
      </c>
      <c r="AD202" s="66" t="str">
        <f t="shared" si="19"/>
        <v xml:space="preserve">  -  </v>
      </c>
      <c r="AE202" s="30"/>
      <c r="AG202" s="74" t="str">
        <f>IF(OR(AND(Summary!$D$15="General Business",MCR!D202="LTB"),AND(Summary!$D$15="Long Term Business",MCR!D202="GB")),"ERROR","")</f>
        <v/>
      </c>
      <c r="AI202" s="74" t="str">
        <f t="shared" si="20"/>
        <v/>
      </c>
    </row>
    <row r="203" spans="1:35" s="28" customFormat="1" ht="12.75" hidden="1" customHeight="1" outlineLevel="1" x14ac:dyDescent="0.3">
      <c r="A203" s="25"/>
      <c r="B203" s="63"/>
      <c r="D203" s="53"/>
      <c r="F203" s="52"/>
      <c r="H203" s="53"/>
      <c r="J203" s="3">
        <v>0</v>
      </c>
      <c r="L203" s="64">
        <f t="shared" si="16"/>
        <v>0</v>
      </c>
      <c r="N203" s="3">
        <v>0</v>
      </c>
      <c r="P203" s="64">
        <f t="shared" si="17"/>
        <v>0</v>
      </c>
      <c r="R203" s="66" t="str">
        <f t="shared" si="21"/>
        <v xml:space="preserve">  -  </v>
      </c>
      <c r="T203" s="65"/>
      <c r="U203" s="30"/>
      <c r="V203" s="64">
        <f t="shared" si="22"/>
        <v>0</v>
      </c>
      <c r="X203" s="64">
        <f t="shared" si="23"/>
        <v>0</v>
      </c>
      <c r="Z203" s="3"/>
      <c r="AB203" s="64">
        <f t="shared" si="18"/>
        <v>0</v>
      </c>
      <c r="AD203" s="66" t="str">
        <f t="shared" si="19"/>
        <v xml:space="preserve">  -  </v>
      </c>
      <c r="AE203" s="30"/>
      <c r="AG203" s="74" t="str">
        <f>IF(OR(AND(Summary!$D$15="General Business",MCR!D203="LTB"),AND(Summary!$D$15="Long Term Business",MCR!D203="GB")),"ERROR","")</f>
        <v/>
      </c>
      <c r="AI203" s="74" t="str">
        <f t="shared" si="20"/>
        <v/>
      </c>
    </row>
    <row r="204" spans="1:35" s="28" customFormat="1" ht="12.75" hidden="1" customHeight="1" outlineLevel="1" x14ac:dyDescent="0.3">
      <c r="A204" s="25"/>
      <c r="B204" s="63"/>
      <c r="D204" s="53"/>
      <c r="F204" s="52"/>
      <c r="H204" s="53"/>
      <c r="J204" s="3">
        <v>0</v>
      </c>
      <c r="L204" s="64">
        <f t="shared" si="16"/>
        <v>0</v>
      </c>
      <c r="N204" s="3">
        <v>0</v>
      </c>
      <c r="P204" s="64">
        <f t="shared" si="17"/>
        <v>0</v>
      </c>
      <c r="R204" s="66" t="str">
        <f t="shared" si="21"/>
        <v xml:space="preserve">  -  </v>
      </c>
      <c r="T204" s="65"/>
      <c r="U204" s="30"/>
      <c r="V204" s="64">
        <f t="shared" si="22"/>
        <v>0</v>
      </c>
      <c r="X204" s="64">
        <f t="shared" si="23"/>
        <v>0</v>
      </c>
      <c r="Z204" s="3"/>
      <c r="AB204" s="64">
        <f t="shared" si="18"/>
        <v>0</v>
      </c>
      <c r="AD204" s="66" t="str">
        <f t="shared" si="19"/>
        <v xml:space="preserve">  -  </v>
      </c>
      <c r="AE204" s="30"/>
      <c r="AG204" s="74" t="str">
        <f>IF(OR(AND(Summary!$D$15="General Business",MCR!D204="LTB"),AND(Summary!$D$15="Long Term Business",MCR!D204="GB")),"ERROR","")</f>
        <v/>
      </c>
      <c r="AI204" s="74" t="str">
        <f t="shared" si="20"/>
        <v/>
      </c>
    </row>
    <row r="205" spans="1:35" s="28" customFormat="1" ht="12.75" hidden="1" customHeight="1" outlineLevel="1" x14ac:dyDescent="0.3">
      <c r="A205" s="25"/>
      <c r="B205" s="63"/>
      <c r="D205" s="53"/>
      <c r="F205" s="52"/>
      <c r="H205" s="53"/>
      <c r="J205" s="3">
        <v>0</v>
      </c>
      <c r="L205" s="64">
        <f t="shared" si="16"/>
        <v>0</v>
      </c>
      <c r="N205" s="3">
        <v>0</v>
      </c>
      <c r="P205" s="64">
        <f t="shared" si="17"/>
        <v>0</v>
      </c>
      <c r="R205" s="66" t="str">
        <f t="shared" si="21"/>
        <v xml:space="preserve">  -  </v>
      </c>
      <c r="T205" s="65"/>
      <c r="U205" s="30"/>
      <c r="V205" s="64">
        <f t="shared" si="22"/>
        <v>0</v>
      </c>
      <c r="X205" s="64">
        <f t="shared" si="23"/>
        <v>0</v>
      </c>
      <c r="Z205" s="3"/>
      <c r="AB205" s="64">
        <f t="shared" si="18"/>
        <v>0</v>
      </c>
      <c r="AD205" s="66" t="str">
        <f t="shared" si="19"/>
        <v xml:space="preserve">  -  </v>
      </c>
      <c r="AE205" s="30"/>
      <c r="AG205" s="74" t="str">
        <f>IF(OR(AND(Summary!$D$15="General Business",MCR!D205="LTB"),AND(Summary!$D$15="Long Term Business",MCR!D205="GB")),"ERROR","")</f>
        <v/>
      </c>
      <c r="AI205" s="74" t="str">
        <f t="shared" si="20"/>
        <v/>
      </c>
    </row>
    <row r="206" spans="1:35" s="28" customFormat="1" ht="12.75" hidden="1" customHeight="1" outlineLevel="1" x14ac:dyDescent="0.3">
      <c r="A206" s="25"/>
      <c r="B206" s="63"/>
      <c r="D206" s="53"/>
      <c r="F206" s="52"/>
      <c r="H206" s="53"/>
      <c r="J206" s="3">
        <v>0</v>
      </c>
      <c r="L206" s="64">
        <f t="shared" si="16"/>
        <v>0</v>
      </c>
      <c r="N206" s="3">
        <v>0</v>
      </c>
      <c r="P206" s="64">
        <f t="shared" si="17"/>
        <v>0</v>
      </c>
      <c r="R206" s="66" t="str">
        <f t="shared" si="21"/>
        <v xml:space="preserve">  -  </v>
      </c>
      <c r="T206" s="65"/>
      <c r="U206" s="30"/>
      <c r="V206" s="64">
        <f t="shared" si="22"/>
        <v>0</v>
      </c>
      <c r="X206" s="64">
        <f t="shared" si="23"/>
        <v>0</v>
      </c>
      <c r="Z206" s="3"/>
      <c r="AB206" s="64">
        <f t="shared" si="18"/>
        <v>0</v>
      </c>
      <c r="AD206" s="66" t="str">
        <f t="shared" si="19"/>
        <v xml:space="preserve">  -  </v>
      </c>
      <c r="AE206" s="30"/>
      <c r="AG206" s="74" t="str">
        <f>IF(OR(AND(Summary!$D$15="General Business",MCR!D206="LTB"),AND(Summary!$D$15="Long Term Business",MCR!D206="GB")),"ERROR","")</f>
        <v/>
      </c>
      <c r="AI206" s="74" t="str">
        <f t="shared" si="20"/>
        <v/>
      </c>
    </row>
    <row r="207" spans="1:35" s="28" customFormat="1" ht="12.75" hidden="1" customHeight="1" outlineLevel="1" x14ac:dyDescent="0.3">
      <c r="A207" s="25"/>
      <c r="B207" s="63"/>
      <c r="D207" s="53"/>
      <c r="F207" s="52"/>
      <c r="H207" s="53"/>
      <c r="J207" s="3">
        <v>0</v>
      </c>
      <c r="L207" s="64">
        <f t="shared" si="16"/>
        <v>0</v>
      </c>
      <c r="N207" s="3">
        <v>0</v>
      </c>
      <c r="P207" s="64">
        <f t="shared" si="17"/>
        <v>0</v>
      </c>
      <c r="R207" s="66" t="str">
        <f t="shared" si="21"/>
        <v xml:space="preserve">  -  </v>
      </c>
      <c r="T207" s="65"/>
      <c r="U207" s="30"/>
      <c r="V207" s="64">
        <f t="shared" si="22"/>
        <v>0</v>
      </c>
      <c r="X207" s="64">
        <f t="shared" si="23"/>
        <v>0</v>
      </c>
      <c r="Z207" s="3"/>
      <c r="AB207" s="64">
        <f t="shared" si="18"/>
        <v>0</v>
      </c>
      <c r="AD207" s="66" t="str">
        <f t="shared" si="19"/>
        <v xml:space="preserve">  -  </v>
      </c>
      <c r="AE207" s="30"/>
      <c r="AG207" s="74" t="str">
        <f>IF(OR(AND(Summary!$D$15="General Business",MCR!D207="LTB"),AND(Summary!$D$15="Long Term Business",MCR!D207="GB")),"ERROR","")</f>
        <v/>
      </c>
      <c r="AI207" s="74" t="str">
        <f t="shared" si="20"/>
        <v/>
      </c>
    </row>
    <row r="208" spans="1:35" s="28" customFormat="1" ht="12.75" hidden="1" customHeight="1" outlineLevel="1" x14ac:dyDescent="0.3">
      <c r="A208" s="25"/>
      <c r="B208" s="63"/>
      <c r="D208" s="53"/>
      <c r="F208" s="52"/>
      <c r="H208" s="53"/>
      <c r="J208" s="3">
        <v>0</v>
      </c>
      <c r="L208" s="64">
        <f t="shared" si="16"/>
        <v>0</v>
      </c>
      <c r="N208" s="3">
        <v>0</v>
      </c>
      <c r="P208" s="64">
        <f t="shared" si="17"/>
        <v>0</v>
      </c>
      <c r="R208" s="66" t="str">
        <f t="shared" si="21"/>
        <v xml:space="preserve">  -  </v>
      </c>
      <c r="T208" s="65"/>
      <c r="U208" s="30"/>
      <c r="V208" s="64">
        <f t="shared" si="22"/>
        <v>0</v>
      </c>
      <c r="X208" s="64">
        <f t="shared" si="23"/>
        <v>0</v>
      </c>
      <c r="Z208" s="3"/>
      <c r="AB208" s="64">
        <f t="shared" si="18"/>
        <v>0</v>
      </c>
      <c r="AD208" s="66" t="str">
        <f t="shared" si="19"/>
        <v xml:space="preserve">  -  </v>
      </c>
      <c r="AE208" s="30"/>
      <c r="AG208" s="74" t="str">
        <f>IF(OR(AND(Summary!$D$15="General Business",MCR!D208="LTB"),AND(Summary!$D$15="Long Term Business",MCR!D208="GB")),"ERROR","")</f>
        <v/>
      </c>
      <c r="AI208" s="74" t="str">
        <f t="shared" si="20"/>
        <v/>
      </c>
    </row>
    <row r="209" spans="1:35" s="28" customFormat="1" ht="12.75" hidden="1" customHeight="1" outlineLevel="1" x14ac:dyDescent="0.3">
      <c r="A209" s="25"/>
      <c r="B209" s="63"/>
      <c r="D209" s="53"/>
      <c r="F209" s="52"/>
      <c r="H209" s="53"/>
      <c r="J209" s="3">
        <v>0</v>
      </c>
      <c r="L209" s="64">
        <f t="shared" si="16"/>
        <v>0</v>
      </c>
      <c r="N209" s="3">
        <v>0</v>
      </c>
      <c r="P209" s="64">
        <f t="shared" si="17"/>
        <v>0</v>
      </c>
      <c r="R209" s="66" t="str">
        <f t="shared" si="21"/>
        <v xml:space="preserve">  -  </v>
      </c>
      <c r="T209" s="65"/>
      <c r="U209" s="30"/>
      <c r="V209" s="64">
        <f t="shared" si="22"/>
        <v>0</v>
      </c>
      <c r="X209" s="64">
        <f t="shared" si="23"/>
        <v>0</v>
      </c>
      <c r="Z209" s="3"/>
      <c r="AB209" s="64">
        <f t="shared" si="18"/>
        <v>0</v>
      </c>
      <c r="AD209" s="66" t="str">
        <f t="shared" si="19"/>
        <v xml:space="preserve">  -  </v>
      </c>
      <c r="AE209" s="30"/>
      <c r="AG209" s="74" t="str">
        <f>IF(OR(AND(Summary!$D$15="General Business",MCR!D209="LTB"),AND(Summary!$D$15="Long Term Business",MCR!D209="GB")),"ERROR","")</f>
        <v/>
      </c>
      <c r="AI209" s="74" t="str">
        <f t="shared" si="20"/>
        <v/>
      </c>
    </row>
    <row r="210" spans="1:35" s="28" customFormat="1" ht="12.75" hidden="1" customHeight="1" outlineLevel="1" x14ac:dyDescent="0.3">
      <c r="A210" s="25"/>
      <c r="B210" s="63"/>
      <c r="D210" s="53"/>
      <c r="F210" s="52"/>
      <c r="H210" s="53"/>
      <c r="J210" s="3">
        <v>0</v>
      </c>
      <c r="L210" s="64">
        <f t="shared" si="16"/>
        <v>0</v>
      </c>
      <c r="N210" s="3">
        <v>0</v>
      </c>
      <c r="P210" s="64">
        <f t="shared" si="17"/>
        <v>0</v>
      </c>
      <c r="R210" s="66" t="str">
        <f t="shared" si="21"/>
        <v xml:space="preserve">  -  </v>
      </c>
      <c r="T210" s="65"/>
      <c r="U210" s="30"/>
      <c r="V210" s="64">
        <f t="shared" si="22"/>
        <v>0</v>
      </c>
      <c r="X210" s="64">
        <f t="shared" si="23"/>
        <v>0</v>
      </c>
      <c r="Z210" s="3"/>
      <c r="AB210" s="64">
        <f t="shared" si="18"/>
        <v>0</v>
      </c>
      <c r="AD210" s="66" t="str">
        <f t="shared" si="19"/>
        <v xml:space="preserve">  -  </v>
      </c>
      <c r="AE210" s="30"/>
      <c r="AG210" s="74" t="str">
        <f>IF(OR(AND(Summary!$D$15="General Business",MCR!D210="LTB"),AND(Summary!$D$15="Long Term Business",MCR!D210="GB")),"ERROR","")</f>
        <v/>
      </c>
      <c r="AI210" s="74" t="str">
        <f t="shared" si="20"/>
        <v/>
      </c>
    </row>
    <row r="211" spans="1:35" s="28" customFormat="1" ht="12.75" hidden="1" customHeight="1" outlineLevel="1" x14ac:dyDescent="0.3">
      <c r="A211" s="25"/>
      <c r="B211" s="63"/>
      <c r="D211" s="53"/>
      <c r="F211" s="52"/>
      <c r="H211" s="53"/>
      <c r="J211" s="3">
        <v>0</v>
      </c>
      <c r="L211" s="64">
        <f t="shared" si="16"/>
        <v>0</v>
      </c>
      <c r="N211" s="3">
        <v>0</v>
      </c>
      <c r="P211" s="64">
        <f t="shared" si="17"/>
        <v>0</v>
      </c>
      <c r="R211" s="66" t="str">
        <f t="shared" si="21"/>
        <v xml:space="preserve">  -  </v>
      </c>
      <c r="T211" s="65"/>
      <c r="U211" s="30"/>
      <c r="V211" s="64">
        <f t="shared" si="22"/>
        <v>0</v>
      </c>
      <c r="X211" s="64">
        <f t="shared" si="23"/>
        <v>0</v>
      </c>
      <c r="Z211" s="3"/>
      <c r="AB211" s="64">
        <f t="shared" si="18"/>
        <v>0</v>
      </c>
      <c r="AD211" s="66" t="str">
        <f t="shared" si="19"/>
        <v xml:space="preserve">  -  </v>
      </c>
      <c r="AE211" s="30"/>
      <c r="AG211" s="74" t="str">
        <f>IF(OR(AND(Summary!$D$15="General Business",MCR!D211="LTB"),AND(Summary!$D$15="Long Term Business",MCR!D211="GB")),"ERROR","")</f>
        <v/>
      </c>
      <c r="AI211" s="74" t="str">
        <f t="shared" si="20"/>
        <v/>
      </c>
    </row>
    <row r="212" spans="1:35" s="28" customFormat="1" ht="12.75" hidden="1" customHeight="1" outlineLevel="1" x14ac:dyDescent="0.3">
      <c r="A212" s="25"/>
      <c r="B212" s="63"/>
      <c r="D212" s="53"/>
      <c r="F212" s="52"/>
      <c r="H212" s="53"/>
      <c r="J212" s="3">
        <v>0</v>
      </c>
      <c r="L212" s="64">
        <f t="shared" si="16"/>
        <v>0</v>
      </c>
      <c r="N212" s="3">
        <v>0</v>
      </c>
      <c r="P212" s="64">
        <f t="shared" si="17"/>
        <v>0</v>
      </c>
      <c r="R212" s="66" t="str">
        <f t="shared" si="21"/>
        <v xml:space="preserve">  -  </v>
      </c>
      <c r="T212" s="65"/>
      <c r="U212" s="30"/>
      <c r="V212" s="64">
        <f t="shared" si="22"/>
        <v>0</v>
      </c>
      <c r="X212" s="64">
        <f t="shared" si="23"/>
        <v>0</v>
      </c>
      <c r="Z212" s="3"/>
      <c r="AB212" s="64">
        <f t="shared" si="18"/>
        <v>0</v>
      </c>
      <c r="AD212" s="66" t="str">
        <f t="shared" si="19"/>
        <v xml:space="preserve">  -  </v>
      </c>
      <c r="AE212" s="30"/>
      <c r="AG212" s="74" t="str">
        <f>IF(OR(AND(Summary!$D$15="General Business",MCR!D212="LTB"),AND(Summary!$D$15="Long Term Business",MCR!D212="GB")),"ERROR","")</f>
        <v/>
      </c>
      <c r="AI212" s="74" t="str">
        <f t="shared" si="20"/>
        <v/>
      </c>
    </row>
    <row r="213" spans="1:35" s="28" customFormat="1" ht="12.75" hidden="1" customHeight="1" outlineLevel="1" x14ac:dyDescent="0.3">
      <c r="A213" s="25"/>
      <c r="B213" s="63"/>
      <c r="D213" s="53"/>
      <c r="F213" s="52"/>
      <c r="H213" s="53"/>
      <c r="J213" s="3">
        <v>0</v>
      </c>
      <c r="L213" s="64">
        <f t="shared" si="16"/>
        <v>0</v>
      </c>
      <c r="N213" s="3">
        <v>0</v>
      </c>
      <c r="P213" s="64">
        <f t="shared" si="17"/>
        <v>0</v>
      </c>
      <c r="R213" s="66" t="str">
        <f t="shared" si="21"/>
        <v xml:space="preserve">  -  </v>
      </c>
      <c r="T213" s="65"/>
      <c r="U213" s="30"/>
      <c r="V213" s="64">
        <f t="shared" si="22"/>
        <v>0</v>
      </c>
      <c r="X213" s="64">
        <f t="shared" si="23"/>
        <v>0</v>
      </c>
      <c r="Z213" s="3"/>
      <c r="AB213" s="64">
        <f t="shared" ref="AB213:AB234" si="24">V213+Z213</f>
        <v>0</v>
      </c>
      <c r="AD213" s="66" t="str">
        <f t="shared" ref="AD213:AD234" si="25">IF(AND($B213&lt;&gt;"",$L213=0),"Infinite",IF($B213="","  -  ",$AB213/$L213))</f>
        <v xml:space="preserve">  -  </v>
      </c>
      <c r="AE213" s="30"/>
      <c r="AG213" s="74" t="str">
        <f>IF(OR(AND(Summary!$D$15="General Business",MCR!D213="LTB"),AND(Summary!$D$15="Long Term Business",MCR!D213="GB")),"ERROR","")</f>
        <v/>
      </c>
      <c r="AI213" s="74" t="str">
        <f t="shared" ref="AI213:AI234" si="26">IF(OR(AND(F213&lt;&gt;"",H213=""),AND(F213="GBP",H213&lt;&gt;1), AND(F213&lt;&gt;"GBP",H213=1)),"ERROR","")</f>
        <v/>
      </c>
    </row>
    <row r="214" spans="1:35" s="28" customFormat="1" ht="12.75" customHeight="1" collapsed="1" x14ac:dyDescent="0.3">
      <c r="A214" s="25"/>
      <c r="B214" s="63"/>
      <c r="D214" s="53"/>
      <c r="F214" s="52"/>
      <c r="H214" s="53"/>
      <c r="J214" s="3">
        <v>0</v>
      </c>
      <c r="L214" s="64">
        <f t="shared" si="16"/>
        <v>0</v>
      </c>
      <c r="N214" s="3">
        <v>0</v>
      </c>
      <c r="P214" s="64">
        <f t="shared" si="17"/>
        <v>0</v>
      </c>
      <c r="R214" s="66" t="str">
        <f t="shared" ref="R214:R234" si="27">IF(AND($B214&lt;&gt;"",$L214=0),"Infinite",IF($B214="","  -  ",$P214/$L214))</f>
        <v xml:space="preserve">  -  </v>
      </c>
      <c r="T214" s="65"/>
      <c r="U214" s="30"/>
      <c r="V214" s="64">
        <f t="shared" ref="V214:V234" si="28">MIN(L214,P214)</f>
        <v>0</v>
      </c>
      <c r="X214" s="64">
        <f t="shared" ref="X214:X234" si="29">P214-V214</f>
        <v>0</v>
      </c>
      <c r="Z214" s="3"/>
      <c r="AB214" s="64">
        <f t="shared" si="24"/>
        <v>0</v>
      </c>
      <c r="AD214" s="66" t="str">
        <f t="shared" si="25"/>
        <v xml:space="preserve">  -  </v>
      </c>
      <c r="AE214" s="30"/>
      <c r="AG214" s="74" t="str">
        <f>IF(OR(AND(Summary!$D$15="General Business",MCR!D214="LTB"),AND(Summary!$D$15="Long Term Business",MCR!D214="GB")),"ERROR","")</f>
        <v/>
      </c>
      <c r="AI214" s="74" t="str">
        <f t="shared" si="26"/>
        <v/>
      </c>
    </row>
    <row r="215" spans="1:35" s="28" customFormat="1" ht="12.75" hidden="1" customHeight="1" outlineLevel="1" x14ac:dyDescent="0.3">
      <c r="A215" s="25"/>
      <c r="B215" s="63"/>
      <c r="D215" s="53"/>
      <c r="F215" s="52"/>
      <c r="H215" s="53"/>
      <c r="J215" s="3">
        <v>0</v>
      </c>
      <c r="L215" s="64">
        <f t="shared" si="16"/>
        <v>0</v>
      </c>
      <c r="N215" s="3">
        <v>0</v>
      </c>
      <c r="P215" s="64">
        <f t="shared" si="17"/>
        <v>0</v>
      </c>
      <c r="R215" s="66" t="str">
        <f t="shared" si="27"/>
        <v xml:space="preserve">  -  </v>
      </c>
      <c r="T215" s="65"/>
      <c r="U215" s="30"/>
      <c r="V215" s="64">
        <f t="shared" si="28"/>
        <v>0</v>
      </c>
      <c r="X215" s="64">
        <f t="shared" si="29"/>
        <v>0</v>
      </c>
      <c r="Z215" s="3"/>
      <c r="AB215" s="64">
        <f t="shared" si="24"/>
        <v>0</v>
      </c>
      <c r="AD215" s="66" t="str">
        <f t="shared" si="25"/>
        <v xml:space="preserve">  -  </v>
      </c>
      <c r="AE215" s="30"/>
      <c r="AG215" s="74" t="str">
        <f>IF(OR(AND(Summary!$D$15="General Business",MCR!D215="LTB"),AND(Summary!$D$15="Long Term Business",MCR!D215="GB")),"ERROR","")</f>
        <v/>
      </c>
      <c r="AI215" s="74" t="str">
        <f t="shared" si="26"/>
        <v/>
      </c>
    </row>
    <row r="216" spans="1:35" s="28" customFormat="1" ht="12.75" hidden="1" customHeight="1" outlineLevel="1" x14ac:dyDescent="0.3">
      <c r="A216" s="25"/>
      <c r="B216" s="63"/>
      <c r="D216" s="53"/>
      <c r="F216" s="52"/>
      <c r="H216" s="53"/>
      <c r="J216" s="3">
        <v>0</v>
      </c>
      <c r="L216" s="64">
        <f t="shared" si="16"/>
        <v>0</v>
      </c>
      <c r="N216" s="3">
        <v>0</v>
      </c>
      <c r="P216" s="64">
        <f t="shared" si="17"/>
        <v>0</v>
      </c>
      <c r="R216" s="66" t="str">
        <f t="shared" si="27"/>
        <v xml:space="preserve">  -  </v>
      </c>
      <c r="T216" s="65"/>
      <c r="U216" s="30"/>
      <c r="V216" s="64">
        <f t="shared" si="28"/>
        <v>0</v>
      </c>
      <c r="X216" s="64">
        <f t="shared" si="29"/>
        <v>0</v>
      </c>
      <c r="Z216" s="3"/>
      <c r="AB216" s="64">
        <f t="shared" si="24"/>
        <v>0</v>
      </c>
      <c r="AD216" s="66" t="str">
        <f t="shared" si="25"/>
        <v xml:space="preserve">  -  </v>
      </c>
      <c r="AE216" s="30"/>
      <c r="AG216" s="74" t="str">
        <f>IF(OR(AND(Summary!$D$15="General Business",MCR!D216="LTB"),AND(Summary!$D$15="Long Term Business",MCR!D216="GB")),"ERROR","")</f>
        <v/>
      </c>
      <c r="AI216" s="74" t="str">
        <f t="shared" si="26"/>
        <v/>
      </c>
    </row>
    <row r="217" spans="1:35" s="28" customFormat="1" ht="12.75" hidden="1" customHeight="1" outlineLevel="1" x14ac:dyDescent="0.3">
      <c r="A217" s="25"/>
      <c r="B217" s="63"/>
      <c r="D217" s="53"/>
      <c r="F217" s="52"/>
      <c r="H217" s="53"/>
      <c r="J217" s="3">
        <v>0</v>
      </c>
      <c r="L217" s="64">
        <f t="shared" si="16"/>
        <v>0</v>
      </c>
      <c r="N217" s="3">
        <v>0</v>
      </c>
      <c r="P217" s="64">
        <f t="shared" si="17"/>
        <v>0</v>
      </c>
      <c r="R217" s="66" t="str">
        <f t="shared" si="27"/>
        <v xml:space="preserve">  -  </v>
      </c>
      <c r="T217" s="65"/>
      <c r="U217" s="30"/>
      <c r="V217" s="64">
        <f t="shared" si="28"/>
        <v>0</v>
      </c>
      <c r="X217" s="64">
        <f t="shared" si="29"/>
        <v>0</v>
      </c>
      <c r="Z217" s="3"/>
      <c r="AB217" s="64">
        <f t="shared" si="24"/>
        <v>0</v>
      </c>
      <c r="AD217" s="66" t="str">
        <f t="shared" si="25"/>
        <v xml:space="preserve">  -  </v>
      </c>
      <c r="AE217" s="30"/>
      <c r="AG217" s="74" t="str">
        <f>IF(OR(AND(Summary!$D$15="General Business",MCR!D217="LTB"),AND(Summary!$D$15="Long Term Business",MCR!D217="GB")),"ERROR","")</f>
        <v/>
      </c>
      <c r="AI217" s="74" t="str">
        <f t="shared" si="26"/>
        <v/>
      </c>
    </row>
    <row r="218" spans="1:35" s="28" customFormat="1" ht="12.75" hidden="1" customHeight="1" outlineLevel="1" x14ac:dyDescent="0.3">
      <c r="A218" s="25"/>
      <c r="B218" s="63"/>
      <c r="D218" s="53"/>
      <c r="F218" s="52"/>
      <c r="H218" s="53"/>
      <c r="J218" s="3">
        <v>0</v>
      </c>
      <c r="L218" s="64">
        <f t="shared" si="16"/>
        <v>0</v>
      </c>
      <c r="N218" s="3">
        <v>0</v>
      </c>
      <c r="P218" s="64">
        <f t="shared" si="17"/>
        <v>0</v>
      </c>
      <c r="R218" s="66" t="str">
        <f t="shared" si="27"/>
        <v xml:space="preserve">  -  </v>
      </c>
      <c r="T218" s="65"/>
      <c r="U218" s="30"/>
      <c r="V218" s="64">
        <f t="shared" si="28"/>
        <v>0</v>
      </c>
      <c r="X218" s="64">
        <f t="shared" si="29"/>
        <v>0</v>
      </c>
      <c r="Z218" s="3"/>
      <c r="AB218" s="64">
        <f t="shared" si="24"/>
        <v>0</v>
      </c>
      <c r="AD218" s="66" t="str">
        <f t="shared" si="25"/>
        <v xml:space="preserve">  -  </v>
      </c>
      <c r="AE218" s="30"/>
      <c r="AG218" s="74" t="str">
        <f>IF(OR(AND(Summary!$D$15="General Business",MCR!D218="LTB"),AND(Summary!$D$15="Long Term Business",MCR!D218="GB")),"ERROR","")</f>
        <v/>
      </c>
      <c r="AI218" s="74" t="str">
        <f t="shared" si="26"/>
        <v/>
      </c>
    </row>
    <row r="219" spans="1:35" s="28" customFormat="1" ht="12.75" hidden="1" customHeight="1" outlineLevel="1" x14ac:dyDescent="0.3">
      <c r="A219" s="25"/>
      <c r="B219" s="63"/>
      <c r="D219" s="53"/>
      <c r="F219" s="52"/>
      <c r="H219" s="53"/>
      <c r="J219" s="3">
        <v>0</v>
      </c>
      <c r="L219" s="64">
        <f t="shared" si="16"/>
        <v>0</v>
      </c>
      <c r="N219" s="3">
        <v>0</v>
      </c>
      <c r="P219" s="64">
        <f t="shared" si="17"/>
        <v>0</v>
      </c>
      <c r="R219" s="66" t="str">
        <f t="shared" si="27"/>
        <v xml:space="preserve">  -  </v>
      </c>
      <c r="T219" s="65"/>
      <c r="U219" s="30"/>
      <c r="V219" s="64">
        <f t="shared" si="28"/>
        <v>0</v>
      </c>
      <c r="X219" s="64">
        <f t="shared" si="29"/>
        <v>0</v>
      </c>
      <c r="Z219" s="3"/>
      <c r="AB219" s="64">
        <f t="shared" si="24"/>
        <v>0</v>
      </c>
      <c r="AD219" s="66" t="str">
        <f t="shared" si="25"/>
        <v xml:space="preserve">  -  </v>
      </c>
      <c r="AE219" s="30"/>
      <c r="AG219" s="74" t="str">
        <f>IF(OR(AND(Summary!$D$15="General Business",MCR!D219="LTB"),AND(Summary!$D$15="Long Term Business",MCR!D219="GB")),"ERROR","")</f>
        <v/>
      </c>
      <c r="AI219" s="74" t="str">
        <f t="shared" si="26"/>
        <v/>
      </c>
    </row>
    <row r="220" spans="1:35" s="28" customFormat="1" ht="12.75" hidden="1" customHeight="1" outlineLevel="1" x14ac:dyDescent="0.3">
      <c r="A220" s="25"/>
      <c r="B220" s="63"/>
      <c r="D220" s="53"/>
      <c r="F220" s="52"/>
      <c r="H220" s="53"/>
      <c r="J220" s="3">
        <v>0</v>
      </c>
      <c r="L220" s="64">
        <f t="shared" si="16"/>
        <v>0</v>
      </c>
      <c r="N220" s="3">
        <v>0</v>
      </c>
      <c r="P220" s="64">
        <f t="shared" si="17"/>
        <v>0</v>
      </c>
      <c r="R220" s="66" t="str">
        <f t="shared" si="27"/>
        <v xml:space="preserve">  -  </v>
      </c>
      <c r="T220" s="65"/>
      <c r="U220" s="30"/>
      <c r="V220" s="64">
        <f t="shared" si="28"/>
        <v>0</v>
      </c>
      <c r="X220" s="64">
        <f t="shared" si="29"/>
        <v>0</v>
      </c>
      <c r="Z220" s="3"/>
      <c r="AB220" s="64">
        <f t="shared" si="24"/>
        <v>0</v>
      </c>
      <c r="AD220" s="66" t="str">
        <f t="shared" si="25"/>
        <v xml:space="preserve">  -  </v>
      </c>
      <c r="AE220" s="30"/>
      <c r="AG220" s="74" t="str">
        <f>IF(OR(AND(Summary!$D$15="General Business",MCR!D220="LTB"),AND(Summary!$D$15="Long Term Business",MCR!D220="GB")),"ERROR","")</f>
        <v/>
      </c>
      <c r="AI220" s="74" t="str">
        <f t="shared" si="26"/>
        <v/>
      </c>
    </row>
    <row r="221" spans="1:35" s="28" customFormat="1" ht="12.75" hidden="1" customHeight="1" outlineLevel="1" x14ac:dyDescent="0.3">
      <c r="A221" s="25"/>
      <c r="B221" s="63"/>
      <c r="D221" s="53"/>
      <c r="F221" s="52"/>
      <c r="H221" s="53"/>
      <c r="J221" s="3">
        <v>0</v>
      </c>
      <c r="L221" s="64">
        <f t="shared" si="16"/>
        <v>0</v>
      </c>
      <c r="N221" s="3">
        <v>0</v>
      </c>
      <c r="P221" s="64">
        <f t="shared" si="17"/>
        <v>0</v>
      </c>
      <c r="R221" s="66" t="str">
        <f t="shared" si="27"/>
        <v xml:space="preserve">  -  </v>
      </c>
      <c r="T221" s="65"/>
      <c r="U221" s="30"/>
      <c r="V221" s="64">
        <f t="shared" si="28"/>
        <v>0</v>
      </c>
      <c r="X221" s="64">
        <f t="shared" si="29"/>
        <v>0</v>
      </c>
      <c r="Z221" s="3"/>
      <c r="AB221" s="64">
        <f t="shared" si="24"/>
        <v>0</v>
      </c>
      <c r="AD221" s="66" t="str">
        <f t="shared" si="25"/>
        <v xml:space="preserve">  -  </v>
      </c>
      <c r="AE221" s="30"/>
      <c r="AG221" s="74" t="str">
        <f>IF(OR(AND(Summary!$D$15="General Business",MCR!D221="LTB"),AND(Summary!$D$15="Long Term Business",MCR!D221="GB")),"ERROR","")</f>
        <v/>
      </c>
      <c r="AI221" s="74" t="str">
        <f t="shared" si="26"/>
        <v/>
      </c>
    </row>
    <row r="222" spans="1:35" s="28" customFormat="1" ht="12.75" hidden="1" customHeight="1" outlineLevel="1" x14ac:dyDescent="0.3">
      <c r="A222" s="25"/>
      <c r="B222" s="63"/>
      <c r="D222" s="53"/>
      <c r="F222" s="52"/>
      <c r="H222" s="53"/>
      <c r="J222" s="3">
        <v>0</v>
      </c>
      <c r="L222" s="64">
        <f t="shared" si="16"/>
        <v>0</v>
      </c>
      <c r="N222" s="3">
        <v>0</v>
      </c>
      <c r="P222" s="64">
        <f t="shared" si="17"/>
        <v>0</v>
      </c>
      <c r="R222" s="66" t="str">
        <f t="shared" si="27"/>
        <v xml:space="preserve">  -  </v>
      </c>
      <c r="T222" s="65"/>
      <c r="U222" s="30"/>
      <c r="V222" s="64">
        <f t="shared" si="28"/>
        <v>0</v>
      </c>
      <c r="X222" s="64">
        <f t="shared" si="29"/>
        <v>0</v>
      </c>
      <c r="Z222" s="3"/>
      <c r="AB222" s="64">
        <f t="shared" si="24"/>
        <v>0</v>
      </c>
      <c r="AD222" s="66" t="str">
        <f t="shared" si="25"/>
        <v xml:space="preserve">  -  </v>
      </c>
      <c r="AE222" s="30"/>
      <c r="AG222" s="74" t="str">
        <f>IF(OR(AND(Summary!$D$15="General Business",MCR!D222="LTB"),AND(Summary!$D$15="Long Term Business",MCR!D222="GB")),"ERROR","")</f>
        <v/>
      </c>
      <c r="AI222" s="74" t="str">
        <f t="shared" si="26"/>
        <v/>
      </c>
    </row>
    <row r="223" spans="1:35" s="28" customFormat="1" ht="12.75" hidden="1" customHeight="1" outlineLevel="1" x14ac:dyDescent="0.3">
      <c r="A223" s="25"/>
      <c r="B223" s="63"/>
      <c r="D223" s="53"/>
      <c r="F223" s="52"/>
      <c r="H223" s="53"/>
      <c r="J223" s="3">
        <v>0</v>
      </c>
      <c r="L223" s="64">
        <f t="shared" si="16"/>
        <v>0</v>
      </c>
      <c r="N223" s="3">
        <v>0</v>
      </c>
      <c r="P223" s="64">
        <f t="shared" si="17"/>
        <v>0</v>
      </c>
      <c r="R223" s="66" t="str">
        <f t="shared" si="27"/>
        <v xml:space="preserve">  -  </v>
      </c>
      <c r="T223" s="65"/>
      <c r="U223" s="30"/>
      <c r="V223" s="64">
        <f t="shared" si="28"/>
        <v>0</v>
      </c>
      <c r="X223" s="64">
        <f t="shared" si="29"/>
        <v>0</v>
      </c>
      <c r="Z223" s="3"/>
      <c r="AB223" s="64">
        <f t="shared" si="24"/>
        <v>0</v>
      </c>
      <c r="AD223" s="66" t="str">
        <f t="shared" si="25"/>
        <v xml:space="preserve">  -  </v>
      </c>
      <c r="AE223" s="30"/>
      <c r="AG223" s="74" t="str">
        <f>IF(OR(AND(Summary!$D$15="General Business",MCR!D223="LTB"),AND(Summary!$D$15="Long Term Business",MCR!D223="GB")),"ERROR","")</f>
        <v/>
      </c>
      <c r="AI223" s="74" t="str">
        <f t="shared" si="26"/>
        <v/>
      </c>
    </row>
    <row r="224" spans="1:35" s="28" customFormat="1" ht="12.75" hidden="1" customHeight="1" outlineLevel="1" x14ac:dyDescent="0.3">
      <c r="A224" s="25"/>
      <c r="B224" s="63"/>
      <c r="D224" s="53"/>
      <c r="F224" s="52"/>
      <c r="H224" s="53"/>
      <c r="J224" s="3">
        <v>0</v>
      </c>
      <c r="L224" s="64">
        <f t="shared" si="16"/>
        <v>0</v>
      </c>
      <c r="N224" s="3">
        <v>0</v>
      </c>
      <c r="P224" s="64">
        <f t="shared" si="17"/>
        <v>0</v>
      </c>
      <c r="R224" s="66" t="str">
        <f t="shared" si="27"/>
        <v xml:space="preserve">  -  </v>
      </c>
      <c r="T224" s="65"/>
      <c r="U224" s="30"/>
      <c r="V224" s="64">
        <f t="shared" si="28"/>
        <v>0</v>
      </c>
      <c r="X224" s="64">
        <f t="shared" si="29"/>
        <v>0</v>
      </c>
      <c r="Z224" s="3"/>
      <c r="AB224" s="64">
        <f t="shared" si="24"/>
        <v>0</v>
      </c>
      <c r="AD224" s="66" t="str">
        <f t="shared" si="25"/>
        <v xml:space="preserve">  -  </v>
      </c>
      <c r="AE224" s="30"/>
      <c r="AG224" s="74" t="str">
        <f>IF(OR(AND(Summary!$D$15="General Business",MCR!D224="LTB"),AND(Summary!$D$15="Long Term Business",MCR!D224="GB")),"ERROR","")</f>
        <v/>
      </c>
      <c r="AI224" s="74" t="str">
        <f t="shared" si="26"/>
        <v/>
      </c>
    </row>
    <row r="225" spans="1:35" s="28" customFormat="1" ht="12.75" hidden="1" customHeight="1" outlineLevel="1" x14ac:dyDescent="0.3">
      <c r="A225" s="25"/>
      <c r="B225" s="63"/>
      <c r="D225" s="53"/>
      <c r="F225" s="52"/>
      <c r="H225" s="53"/>
      <c r="J225" s="3">
        <v>0</v>
      </c>
      <c r="L225" s="64">
        <f t="shared" si="16"/>
        <v>0</v>
      </c>
      <c r="N225" s="3">
        <v>0</v>
      </c>
      <c r="P225" s="64">
        <f t="shared" si="17"/>
        <v>0</v>
      </c>
      <c r="R225" s="66" t="str">
        <f t="shared" si="27"/>
        <v xml:space="preserve">  -  </v>
      </c>
      <c r="T225" s="65"/>
      <c r="U225" s="30"/>
      <c r="V225" s="64">
        <f t="shared" si="28"/>
        <v>0</v>
      </c>
      <c r="X225" s="64">
        <f t="shared" si="29"/>
        <v>0</v>
      </c>
      <c r="Z225" s="3"/>
      <c r="AB225" s="64">
        <f t="shared" si="24"/>
        <v>0</v>
      </c>
      <c r="AD225" s="66" t="str">
        <f t="shared" si="25"/>
        <v xml:space="preserve">  -  </v>
      </c>
      <c r="AE225" s="30"/>
      <c r="AG225" s="74" t="str">
        <f>IF(OR(AND(Summary!$D$15="General Business",MCR!D225="LTB"),AND(Summary!$D$15="Long Term Business",MCR!D225="GB")),"ERROR","")</f>
        <v/>
      </c>
      <c r="AI225" s="74" t="str">
        <f t="shared" si="26"/>
        <v/>
      </c>
    </row>
    <row r="226" spans="1:35" s="28" customFormat="1" ht="12.75" hidden="1" customHeight="1" outlineLevel="1" x14ac:dyDescent="0.3">
      <c r="A226" s="25"/>
      <c r="B226" s="63"/>
      <c r="D226" s="53"/>
      <c r="F226" s="52"/>
      <c r="H226" s="53"/>
      <c r="J226" s="3">
        <v>0</v>
      </c>
      <c r="L226" s="64">
        <f t="shared" si="16"/>
        <v>0</v>
      </c>
      <c r="N226" s="3">
        <v>0</v>
      </c>
      <c r="P226" s="64">
        <f t="shared" si="17"/>
        <v>0</v>
      </c>
      <c r="R226" s="66" t="str">
        <f t="shared" si="27"/>
        <v xml:space="preserve">  -  </v>
      </c>
      <c r="T226" s="65"/>
      <c r="U226" s="30"/>
      <c r="V226" s="64">
        <f t="shared" si="28"/>
        <v>0</v>
      </c>
      <c r="X226" s="64">
        <f t="shared" si="29"/>
        <v>0</v>
      </c>
      <c r="Z226" s="3"/>
      <c r="AB226" s="64">
        <f t="shared" si="24"/>
        <v>0</v>
      </c>
      <c r="AD226" s="66" t="str">
        <f t="shared" si="25"/>
        <v xml:space="preserve">  -  </v>
      </c>
      <c r="AE226" s="30"/>
      <c r="AG226" s="74" t="str">
        <f>IF(OR(AND(Summary!$D$15="General Business",MCR!D226="LTB"),AND(Summary!$D$15="Long Term Business",MCR!D226="GB")),"ERROR","")</f>
        <v/>
      </c>
      <c r="AI226" s="74" t="str">
        <f t="shared" si="26"/>
        <v/>
      </c>
    </row>
    <row r="227" spans="1:35" s="28" customFormat="1" ht="12.75" hidden="1" customHeight="1" outlineLevel="1" x14ac:dyDescent="0.3">
      <c r="A227" s="25"/>
      <c r="B227" s="63"/>
      <c r="D227" s="53"/>
      <c r="F227" s="52"/>
      <c r="H227" s="53"/>
      <c r="J227" s="3">
        <v>0</v>
      </c>
      <c r="L227" s="64">
        <f t="shared" si="16"/>
        <v>0</v>
      </c>
      <c r="N227" s="3">
        <v>0</v>
      </c>
      <c r="P227" s="64">
        <f t="shared" si="17"/>
        <v>0</v>
      </c>
      <c r="R227" s="66" t="str">
        <f t="shared" si="27"/>
        <v xml:space="preserve">  -  </v>
      </c>
      <c r="T227" s="65"/>
      <c r="U227" s="30"/>
      <c r="V227" s="64">
        <f t="shared" si="28"/>
        <v>0</v>
      </c>
      <c r="X227" s="64">
        <f t="shared" si="29"/>
        <v>0</v>
      </c>
      <c r="Z227" s="3"/>
      <c r="AB227" s="64">
        <f t="shared" si="24"/>
        <v>0</v>
      </c>
      <c r="AD227" s="66" t="str">
        <f t="shared" si="25"/>
        <v xml:space="preserve">  -  </v>
      </c>
      <c r="AE227" s="30"/>
      <c r="AG227" s="74" t="str">
        <f>IF(OR(AND(Summary!$D$15="General Business",MCR!D227="LTB"),AND(Summary!$D$15="Long Term Business",MCR!D227="GB")),"ERROR","")</f>
        <v/>
      </c>
      <c r="AI227" s="74" t="str">
        <f t="shared" si="26"/>
        <v/>
      </c>
    </row>
    <row r="228" spans="1:35" s="28" customFormat="1" ht="12.75" hidden="1" customHeight="1" outlineLevel="1" x14ac:dyDescent="0.3">
      <c r="A228" s="25"/>
      <c r="B228" s="63"/>
      <c r="D228" s="53"/>
      <c r="F228" s="52"/>
      <c r="H228" s="53"/>
      <c r="J228" s="3">
        <v>0</v>
      </c>
      <c r="L228" s="64">
        <f t="shared" si="16"/>
        <v>0</v>
      </c>
      <c r="N228" s="3">
        <v>0</v>
      </c>
      <c r="P228" s="64">
        <f t="shared" si="17"/>
        <v>0</v>
      </c>
      <c r="R228" s="66" t="str">
        <f t="shared" si="27"/>
        <v xml:space="preserve">  -  </v>
      </c>
      <c r="T228" s="65"/>
      <c r="U228" s="30"/>
      <c r="V228" s="64">
        <f t="shared" si="28"/>
        <v>0</v>
      </c>
      <c r="X228" s="64">
        <f t="shared" si="29"/>
        <v>0</v>
      </c>
      <c r="Z228" s="3"/>
      <c r="AB228" s="64">
        <f t="shared" si="24"/>
        <v>0</v>
      </c>
      <c r="AD228" s="66" t="str">
        <f t="shared" si="25"/>
        <v xml:space="preserve">  -  </v>
      </c>
      <c r="AE228" s="30"/>
      <c r="AG228" s="74" t="str">
        <f>IF(OR(AND(Summary!$D$15="General Business",MCR!D228="LTB"),AND(Summary!$D$15="Long Term Business",MCR!D228="GB")),"ERROR","")</f>
        <v/>
      </c>
      <c r="AI228" s="74" t="str">
        <f t="shared" si="26"/>
        <v/>
      </c>
    </row>
    <row r="229" spans="1:35" s="28" customFormat="1" ht="12.75" hidden="1" customHeight="1" outlineLevel="1" x14ac:dyDescent="0.3">
      <c r="A229" s="25"/>
      <c r="B229" s="63"/>
      <c r="D229" s="53"/>
      <c r="F229" s="52"/>
      <c r="H229" s="53"/>
      <c r="J229" s="3">
        <v>0</v>
      </c>
      <c r="L229" s="64">
        <f t="shared" si="16"/>
        <v>0</v>
      </c>
      <c r="N229" s="3">
        <v>0</v>
      </c>
      <c r="P229" s="64">
        <f t="shared" si="17"/>
        <v>0</v>
      </c>
      <c r="R229" s="66" t="str">
        <f t="shared" si="27"/>
        <v xml:space="preserve">  -  </v>
      </c>
      <c r="T229" s="65"/>
      <c r="U229" s="30"/>
      <c r="V229" s="64">
        <f t="shared" si="28"/>
        <v>0</v>
      </c>
      <c r="X229" s="64">
        <f t="shared" si="29"/>
        <v>0</v>
      </c>
      <c r="Z229" s="3"/>
      <c r="AB229" s="64">
        <f t="shared" si="24"/>
        <v>0</v>
      </c>
      <c r="AD229" s="66" t="str">
        <f t="shared" si="25"/>
        <v xml:space="preserve">  -  </v>
      </c>
      <c r="AE229" s="30"/>
      <c r="AG229" s="74" t="str">
        <f>IF(OR(AND(Summary!$D$15="General Business",MCR!D229="LTB"),AND(Summary!$D$15="Long Term Business",MCR!D229="GB")),"ERROR","")</f>
        <v/>
      </c>
      <c r="AI229" s="74" t="str">
        <f t="shared" si="26"/>
        <v/>
      </c>
    </row>
    <row r="230" spans="1:35" s="28" customFormat="1" ht="12.75" hidden="1" customHeight="1" outlineLevel="1" x14ac:dyDescent="0.3">
      <c r="A230" s="25"/>
      <c r="B230" s="63"/>
      <c r="D230" s="53"/>
      <c r="F230" s="52"/>
      <c r="H230" s="53"/>
      <c r="J230" s="3">
        <v>0</v>
      </c>
      <c r="L230" s="64">
        <f t="shared" si="16"/>
        <v>0</v>
      </c>
      <c r="N230" s="3">
        <v>0</v>
      </c>
      <c r="P230" s="64">
        <f t="shared" si="17"/>
        <v>0</v>
      </c>
      <c r="R230" s="66" t="str">
        <f t="shared" si="27"/>
        <v xml:space="preserve">  -  </v>
      </c>
      <c r="T230" s="65"/>
      <c r="U230" s="30"/>
      <c r="V230" s="64">
        <f t="shared" si="28"/>
        <v>0</v>
      </c>
      <c r="X230" s="64">
        <f t="shared" si="29"/>
        <v>0</v>
      </c>
      <c r="Z230" s="3"/>
      <c r="AB230" s="64">
        <f t="shared" si="24"/>
        <v>0</v>
      </c>
      <c r="AD230" s="66" t="str">
        <f t="shared" si="25"/>
        <v xml:space="preserve">  -  </v>
      </c>
      <c r="AE230" s="30"/>
      <c r="AG230" s="74" t="str">
        <f>IF(OR(AND(Summary!$D$15="General Business",MCR!D230="LTB"),AND(Summary!$D$15="Long Term Business",MCR!D230="GB")),"ERROR","")</f>
        <v/>
      </c>
      <c r="AI230" s="74" t="str">
        <f t="shared" si="26"/>
        <v/>
      </c>
    </row>
    <row r="231" spans="1:35" s="28" customFormat="1" ht="12.75" hidden="1" customHeight="1" outlineLevel="1" x14ac:dyDescent="0.3">
      <c r="A231" s="25"/>
      <c r="B231" s="63"/>
      <c r="D231" s="53"/>
      <c r="F231" s="52"/>
      <c r="H231" s="53"/>
      <c r="J231" s="3">
        <v>0</v>
      </c>
      <c r="L231" s="64">
        <f t="shared" si="16"/>
        <v>0</v>
      </c>
      <c r="N231" s="3">
        <v>0</v>
      </c>
      <c r="P231" s="64">
        <f t="shared" si="17"/>
        <v>0</v>
      </c>
      <c r="R231" s="66" t="str">
        <f t="shared" si="27"/>
        <v xml:space="preserve">  -  </v>
      </c>
      <c r="T231" s="65"/>
      <c r="U231" s="30"/>
      <c r="V231" s="64">
        <f t="shared" si="28"/>
        <v>0</v>
      </c>
      <c r="X231" s="64">
        <f t="shared" si="29"/>
        <v>0</v>
      </c>
      <c r="Z231" s="3"/>
      <c r="AB231" s="64">
        <f t="shared" si="24"/>
        <v>0</v>
      </c>
      <c r="AD231" s="66" t="str">
        <f t="shared" si="25"/>
        <v xml:space="preserve">  -  </v>
      </c>
      <c r="AE231" s="30"/>
      <c r="AG231" s="74" t="str">
        <f>IF(OR(AND(Summary!$D$15="General Business",MCR!D231="LTB"),AND(Summary!$D$15="Long Term Business",MCR!D231="GB")),"ERROR","")</f>
        <v/>
      </c>
      <c r="AI231" s="74" t="str">
        <f t="shared" si="26"/>
        <v/>
      </c>
    </row>
    <row r="232" spans="1:35" s="28" customFormat="1" ht="12.75" hidden="1" customHeight="1" outlineLevel="1" x14ac:dyDescent="0.3">
      <c r="A232" s="25"/>
      <c r="B232" s="63"/>
      <c r="D232" s="53"/>
      <c r="F232" s="52"/>
      <c r="H232" s="53"/>
      <c r="J232" s="3">
        <v>0</v>
      </c>
      <c r="L232" s="64">
        <f t="shared" si="16"/>
        <v>0</v>
      </c>
      <c r="N232" s="3">
        <v>0</v>
      </c>
      <c r="P232" s="64">
        <f t="shared" si="17"/>
        <v>0</v>
      </c>
      <c r="R232" s="66" t="str">
        <f t="shared" si="27"/>
        <v xml:space="preserve">  -  </v>
      </c>
      <c r="T232" s="65"/>
      <c r="U232" s="30"/>
      <c r="V232" s="64">
        <f t="shared" si="28"/>
        <v>0</v>
      </c>
      <c r="X232" s="64">
        <f t="shared" si="29"/>
        <v>0</v>
      </c>
      <c r="Z232" s="3"/>
      <c r="AB232" s="64">
        <f t="shared" si="24"/>
        <v>0</v>
      </c>
      <c r="AD232" s="66" t="str">
        <f t="shared" si="25"/>
        <v xml:space="preserve">  -  </v>
      </c>
      <c r="AE232" s="30"/>
      <c r="AG232" s="74" t="str">
        <f>IF(OR(AND(Summary!$D$15="General Business",MCR!D232="LTB"),AND(Summary!$D$15="Long Term Business",MCR!D232="GB")),"ERROR","")</f>
        <v/>
      </c>
      <c r="AI232" s="74" t="str">
        <f t="shared" si="26"/>
        <v/>
      </c>
    </row>
    <row r="233" spans="1:35" s="28" customFormat="1" ht="12.75" hidden="1" customHeight="1" outlineLevel="1" x14ac:dyDescent="0.3">
      <c r="A233" s="25"/>
      <c r="B233" s="63"/>
      <c r="D233" s="53"/>
      <c r="F233" s="52"/>
      <c r="H233" s="53"/>
      <c r="J233" s="3">
        <v>0</v>
      </c>
      <c r="L233" s="64">
        <f t="shared" si="16"/>
        <v>0</v>
      </c>
      <c r="N233" s="3">
        <v>0</v>
      </c>
      <c r="P233" s="64">
        <f t="shared" si="17"/>
        <v>0</v>
      </c>
      <c r="R233" s="66" t="str">
        <f t="shared" si="27"/>
        <v xml:space="preserve">  -  </v>
      </c>
      <c r="T233" s="65"/>
      <c r="U233" s="30"/>
      <c r="V233" s="64">
        <f t="shared" si="28"/>
        <v>0</v>
      </c>
      <c r="X233" s="64">
        <f t="shared" si="29"/>
        <v>0</v>
      </c>
      <c r="Z233" s="3"/>
      <c r="AB233" s="64">
        <f t="shared" si="24"/>
        <v>0</v>
      </c>
      <c r="AD233" s="66" t="str">
        <f t="shared" si="25"/>
        <v xml:space="preserve">  -  </v>
      </c>
      <c r="AE233" s="30"/>
      <c r="AG233" s="74" t="str">
        <f>IF(OR(AND(Summary!$D$15="General Business",MCR!D233="LTB"),AND(Summary!$D$15="Long Term Business",MCR!D233="GB")),"ERROR","")</f>
        <v/>
      </c>
      <c r="AI233" s="74" t="str">
        <f t="shared" si="26"/>
        <v/>
      </c>
    </row>
    <row r="234" spans="1:35" s="28" customFormat="1" ht="12.75" hidden="1" customHeight="1" outlineLevel="1" x14ac:dyDescent="0.3">
      <c r="A234" s="25"/>
      <c r="B234" s="63"/>
      <c r="D234" s="53"/>
      <c r="F234" s="52"/>
      <c r="H234" s="53"/>
      <c r="J234" s="3">
        <v>0</v>
      </c>
      <c r="L234" s="64">
        <f>IFERROR(J234*$H$17/$H234,0)</f>
        <v>0</v>
      </c>
      <c r="N234" s="3">
        <v>0</v>
      </c>
      <c r="P234" s="64">
        <f>IFERROR(N234*$H$17/$H234,0)</f>
        <v>0</v>
      </c>
      <c r="R234" s="66" t="str">
        <f t="shared" si="27"/>
        <v xml:space="preserve">  -  </v>
      </c>
      <c r="T234" s="65"/>
      <c r="U234" s="30"/>
      <c r="V234" s="64">
        <f t="shared" si="28"/>
        <v>0</v>
      </c>
      <c r="X234" s="64">
        <f t="shared" si="29"/>
        <v>0</v>
      </c>
      <c r="Z234" s="3"/>
      <c r="AB234" s="64">
        <f t="shared" si="24"/>
        <v>0</v>
      </c>
      <c r="AD234" s="66" t="str">
        <f t="shared" si="25"/>
        <v xml:space="preserve">  -  </v>
      </c>
      <c r="AE234" s="30"/>
      <c r="AG234" s="74" t="str">
        <f>IF(OR(AND(Summary!$D$15="General Business",MCR!D234="LTB"),AND(Summary!$D$15="Long Term Business",MCR!D234="GB")),"ERROR","")</f>
        <v/>
      </c>
      <c r="AI234" s="74" t="str">
        <f t="shared" si="26"/>
        <v/>
      </c>
    </row>
    <row r="235" spans="1:35" s="28" customFormat="1" collapsed="1" x14ac:dyDescent="0.25">
      <c r="A235" s="35"/>
      <c r="B235" s="61"/>
      <c r="C235" s="36"/>
      <c r="D235" s="37"/>
      <c r="E235" s="36"/>
      <c r="F235" s="37"/>
      <c r="G235" s="36"/>
      <c r="H235" s="37"/>
      <c r="I235" s="36"/>
      <c r="J235" s="37"/>
      <c r="K235" s="36"/>
      <c r="L235" s="37"/>
      <c r="M235" s="36"/>
      <c r="N235" s="37"/>
      <c r="O235" s="36"/>
      <c r="P235" s="37"/>
      <c r="Q235" s="36"/>
      <c r="R235" s="61"/>
      <c r="S235" s="36"/>
      <c r="T235" s="61"/>
      <c r="U235" s="51"/>
      <c r="V235" s="37"/>
      <c r="W235" s="36"/>
      <c r="X235" s="37"/>
      <c r="Y235" s="36"/>
      <c r="Z235" s="37"/>
      <c r="AA235" s="36"/>
      <c r="AB235" s="37"/>
      <c r="AC235" s="36"/>
      <c r="AD235" s="61"/>
      <c r="AE235" s="51"/>
      <c r="AG235" s="74" t="str">
        <f>IF(OR(AND(Summary!$D$15="General Business",MCR!D235="LTB"),AND(Summary!$D$15="Long Term Business",MCR!D235="GB")),"ERROR","")</f>
        <v/>
      </c>
    </row>
  </sheetData>
  <sheetProtection password="DBDF" sheet="1" objects="1" scenarios="1" formatColumns="0" formatRows="0"/>
  <mergeCells count="24">
    <mergeCell ref="M12:M13"/>
    <mergeCell ref="D12:D13"/>
    <mergeCell ref="Z4:AA4"/>
    <mergeCell ref="AB4:AC4"/>
    <mergeCell ref="Z5:AA5"/>
    <mergeCell ref="Z6:AA6"/>
    <mergeCell ref="Z7:AA7"/>
    <mergeCell ref="AB5:AC5"/>
    <mergeCell ref="AB1:AD1"/>
    <mergeCell ref="AB7:AC7"/>
    <mergeCell ref="F12:F13"/>
    <mergeCell ref="H12:H13"/>
    <mergeCell ref="AB6:AC6"/>
    <mergeCell ref="Q12:Q13"/>
    <mergeCell ref="R12:R13"/>
    <mergeCell ref="S12:S13"/>
    <mergeCell ref="X5:Y5"/>
    <mergeCell ref="X6:Y6"/>
    <mergeCell ref="X7:Y7"/>
    <mergeCell ref="N1:O1"/>
    <mergeCell ref="N2:O2"/>
    <mergeCell ref="T12:T13"/>
    <mergeCell ref="J12:L12"/>
    <mergeCell ref="N12:P12"/>
  </mergeCells>
  <conditionalFormatting sqref="AG21:AG115 AG232:AG235">
    <cfRule type="expression" dxfId="21" priority="22" stopIfTrue="1">
      <formula>AG21="ERROR"</formula>
    </cfRule>
  </conditionalFormatting>
  <conditionalFormatting sqref="AI21:AI115 AI232:AI234">
    <cfRule type="expression" dxfId="20" priority="20" stopIfTrue="1">
      <formula>AI21="ERROR"</formula>
    </cfRule>
  </conditionalFormatting>
  <conditionalFormatting sqref="AG116:AG231">
    <cfRule type="expression" dxfId="19" priority="16" stopIfTrue="1">
      <formula>AG116="ERROR"</formula>
    </cfRule>
  </conditionalFormatting>
  <conditionalFormatting sqref="AI116:AI231">
    <cfRule type="expression" dxfId="18" priority="15" stopIfTrue="1">
      <formula>AI116="ERROR"</formula>
    </cfRule>
  </conditionalFormatting>
  <conditionalFormatting sqref="T10">
    <cfRule type="expression" dxfId="17" priority="10" stopIfTrue="1">
      <formula>T10="ERROR"</formula>
    </cfRule>
  </conditionalFormatting>
  <conditionalFormatting sqref="Z21:Z234">
    <cfRule type="expression" dxfId="16" priority="1" stopIfTrue="1">
      <formula>AND(T21="No",Z21&gt;0)</formula>
    </cfRule>
    <cfRule type="expression" dxfId="15" priority="5" stopIfTrue="1">
      <formula>T21="No"</formula>
    </cfRule>
  </conditionalFormatting>
  <conditionalFormatting sqref="Z21:Z234">
    <cfRule type="expression" dxfId="14" priority="3" stopIfTrue="1">
      <formula>AND($Z$17&lt;$L$17,Z21&gt;0)</formula>
    </cfRule>
  </conditionalFormatting>
  <conditionalFormatting sqref="Z19">
    <cfRule type="expression" dxfId="13" priority="2" stopIfTrue="1">
      <formula>$Z$17&lt;$L$17</formula>
    </cfRule>
  </conditionalFormatting>
  <conditionalFormatting sqref="R21:R234 R17 AD21:AD234 AD17">
    <cfRule type="expression" dxfId="12" priority="30" stopIfTrue="1">
      <formula>AND(#REF!&gt;0,#REF!="No")</formula>
    </cfRule>
  </conditionalFormatting>
  <dataValidations xWindow="1089" yWindow="368" count="18">
    <dataValidation type="list" allowBlank="1" showInputMessage="1" showErrorMessage="1" sqref="T21:T234">
      <formula1>"Yes, No"</formula1>
    </dataValidation>
    <dataValidation type="decimal" allowBlank="1" showInputMessage="1" showErrorMessage="1" errorTitle="Rate of Exchange Error!" error="The exchange rate should be entered as a valid number." promptTitle="Rate of Exchange" prompt="Enter the rate of exchange as adopted in the financial statements. _x000a__x000a_If unavailable, enter the closing mid-point rate from GBP to the reporting currency as at the date of assessment as published in the FT iinput to 4 decimal places." sqref="H21:H234">
      <formula1>0</formula1>
      <formula2>1000000</formula2>
    </dataValidation>
    <dataValidation allowBlank="1" showInputMessage="1" showErrorMessage="1" promptTitle="Risk Type" prompt="Fill in, by means of choosing from the drop down menu, the nature of the business written in the Cell/Core._x000a__x000a_LB = Life Business_x000a_GB = General Business" sqref="D11"/>
    <dataValidation allowBlank="1" showInputMessage="1" showErrorMessage="1" promptTitle="Reporting Currency " prompt="Enter the reporting currency of the Cell/Core.  _x000a__x000a_The amount entered should agree with the Reporting Currency entered in the Undertaking Information Sheet of the Regulatory Assessment Workbook for the Cell/Core." sqref="F11"/>
    <dataValidation allowBlank="1" showInputMessage="1" showErrorMessage="1" promptTitle="Rate of Exchange" prompt="Enter the rate of exchange as adopted in financial statements of the Cell/Core.  _x000a__x000a_The amount entered should agree with the Rate of Exchange entered in the Undertaking Information Sheet of the Regulatory Assessment Workbook for the Cell/Core." sqref="H11"/>
    <dataValidation allowBlank="1" showInputMessage="1" showErrorMessage="1" promptTitle="Notional MCR" prompt="Enter the notional MCR amount as determined in the Summary  sheet of the Regulatory Assessment Workbook for the Cell/Core for the Current Reporting Financial Year._x000a_" sqref="J11"/>
    <dataValidation allowBlank="1" showInputMessage="1" showErrorMessage="1" promptTitle="Regulatory Capital Resources" prompt="Enter the notional Regulatory Capital Resources to Meet notional MCR amount as determined in the Summary sheet of the Regulatory Assessment Workbook for the Cell/Core for the Current Reporting Financial Year._x000a_" sqref="N11"/>
    <dataValidation allowBlank="1" showInputMessage="1" showErrorMessage="1" promptTitle="Regulatory Capital Resources" prompt="Enter the notional Regulatory Capital Resources to Meet notional MCR amount as determined in the Summary sheet of the Regulatory Assessment Workbook for the Cell/Core for the Current Reporting Financial Year." sqref="N17 N21:N234"/>
    <dataValidation allowBlank="1" showInputMessage="1" showErrorMessage="1" promptTitle="Rcourse Agreement with Core" prompt="Fill in, by means of choosing from the drop down menu, whether the cell has a recourse agreement with the core. " sqref="T11"/>
    <dataValidation allowBlank="1" showInputMessage="1" showErrorMessage="1" promptTitle="Name" prompt="Enter the cell name" sqref="B11"/>
    <dataValidation allowBlank="1" showInputMessage="1" showErrorMessage="1" promptTitle="Data Validation Check" prompt="If FALSE then the Risk Type (Column D) in the cell does not match the Risk Type selected on the Summary sheet. _x000a__x000a_e.g. general business but a 'Risk Type' of LTB or long term business but a 'Risk Type' of GB selected. " sqref="AG21:AG235"/>
    <dataValidation allowBlank="1" showInputMessage="1" showErrorMessage="1" promptTitle="Data Validation Check" prompt="If FALSE then either:_x000a__x000a_1. No rate of exchange is entered; or_x000a_2. A rate of exchange of 1.000 entered other than for GBP; or_x000a_3. A rate of exchange other than 1.000 entered for GBP." sqref="AI21:AI234"/>
    <dataValidation allowBlank="1" showInputMessage="1" showErrorMessage="1" errorTitle="Rate of Exchange Error!" error="The exchange rate should be entered as a valid number." promptTitle="Reporting Currency" prompt="The Reporting Currency reflected on the Summary sheet." sqref="F17"/>
    <dataValidation type="decimal" allowBlank="1" showInputMessage="1" showErrorMessage="1" errorTitle="Rate of Exchange Error!" error="The exchange rate should be entered as a valid number." promptTitle="Rate of Exchange" prompt="The rate of exchange reflected on the Summary sheet." sqref="H17">
      <formula1>0</formula1>
      <formula2>1000000</formula2>
    </dataValidation>
    <dataValidation type="list" allowBlank="1" showInputMessage="1" showErrorMessage="1" promptTitle="Reporting Currency" prompt="Please fill in, by means of choosing from the drop down menu, the reporting currency of the Cell.  The amount entered should agree with the Reporting Currency reflected in the Undertaking Information Sheet of the Regulatory Assessment Workbook." sqref="F21:F234">
      <formula1>Currency</formula1>
    </dataValidation>
    <dataValidation type="list" allowBlank="1" showInputMessage="1" showErrorMessage="1" errorTitle="Rate of Exchange Error!" error="The exchange rate should be entered as a valid number." promptTitle="Risk Type" prompt="Please fill in, by means of choosing from the drop down menu, the nature of the business written in the Cell/Core._x000a__x000a_LB = Life Business_x000a_GB = General Business" sqref="D17 D21:D234">
      <formula1>"LB, GB"</formula1>
    </dataValidation>
    <dataValidation allowBlank="1" showInputMessage="1" showErrorMessage="1" promptTitle="Allocated Core Capital" prompt="Fill in, the notional core Regulatory Capital Resources allocated to the cell._x000a_Capital can only be allocated to cells with recourse agreements._x000a_The total allocated capital cannot exceed the core Regulatory Capital Resources less its own notional MCR." sqref="Z11 Z21:Z234"/>
    <dataValidation allowBlank="1" showInputMessage="1" showErrorMessage="1" promptTitle="Notional MCR" prompt="Enter the notional MCR amount as determined in the Summary  sheet of the Regulatory Assessment Workbook for the Cell/Core for the Current Reporting Financial Year." sqref="J21:J234 J17"/>
  </dataValidations>
  <pageMargins left="0.7" right="0.7" top="0.75" bottom="0.75" header="0.3" footer="0.3"/>
  <pageSetup paperSize="9"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K238"/>
  <sheetViews>
    <sheetView zoomScaleNormal="100" workbookViewId="0">
      <selection activeCell="O35" sqref="O34:O35"/>
    </sheetView>
  </sheetViews>
  <sheetFormatPr defaultColWidth="9.109375" defaultRowHeight="13.2" outlineLevelRow="1" x14ac:dyDescent="0.25"/>
  <cols>
    <col min="1" max="1" width="2.33203125" style="2" customWidth="1"/>
    <col min="2" max="2" width="15.6640625" style="2" customWidth="1"/>
    <col min="3" max="3" width="2.33203125" style="2" customWidth="1"/>
    <col min="4" max="4" width="10.6640625" style="2" customWidth="1"/>
    <col min="5" max="5" width="2.33203125" style="2" customWidth="1"/>
    <col min="6" max="6" width="10.6640625" style="2" customWidth="1"/>
    <col min="7" max="7" width="2.33203125" style="2" customWidth="1"/>
    <col min="8" max="8" width="10.6640625" style="2" customWidth="1"/>
    <col min="9" max="9" width="2.33203125" style="2" customWidth="1"/>
    <col min="10" max="10" width="14.5546875" style="2" customWidth="1"/>
    <col min="11" max="11" width="2.33203125" style="2" customWidth="1"/>
    <col min="12" max="12" width="14.5546875" style="2" customWidth="1"/>
    <col min="13" max="13" width="2.33203125" style="2" customWidth="1"/>
    <col min="14" max="14" width="16.88671875" style="2" customWidth="1"/>
    <col min="15" max="15" width="2.33203125" style="2" customWidth="1"/>
    <col min="16" max="16" width="14.5546875" style="2" customWidth="1"/>
    <col min="17" max="17" width="2.33203125" style="2" customWidth="1"/>
    <col min="18" max="18" width="10.6640625" style="2" customWidth="1"/>
    <col min="19" max="19" width="2.33203125" style="2" customWidth="1"/>
    <col min="20" max="20" width="14.5546875" style="2" customWidth="1"/>
    <col min="21" max="21" width="2.33203125" style="2" customWidth="1"/>
    <col min="22" max="22" width="17.5546875" style="2" customWidth="1"/>
    <col min="23" max="23" width="2.33203125" style="2" customWidth="1"/>
    <col min="24" max="24" width="16.6640625" style="2" customWidth="1"/>
    <col min="25" max="25" width="2.33203125" style="2" customWidth="1"/>
    <col min="26" max="26" width="21.44140625" style="2" customWidth="1"/>
    <col min="27" max="27" width="2.33203125" style="2" customWidth="1"/>
    <col min="28" max="28" width="17.5546875" style="2" customWidth="1"/>
    <col min="29" max="29" width="2.33203125" style="2" customWidth="1"/>
    <col min="30" max="30" width="10.6640625" style="2" customWidth="1"/>
    <col min="31" max="32" width="2.33203125" style="2" customWidth="1"/>
    <col min="33" max="33" width="9.109375" style="2"/>
    <col min="34" max="34" width="2.33203125" style="2" customWidth="1"/>
    <col min="35" max="35" width="9.109375" style="2"/>
    <col min="36" max="36" width="2.33203125" style="2" customWidth="1"/>
    <col min="37" max="37" width="9.109375" style="2"/>
    <col min="38" max="38" width="2.33203125" style="2" customWidth="1"/>
    <col min="39" max="16384" width="9.109375" style="2"/>
  </cols>
  <sheetData>
    <row r="1" spans="1:31" s="20" customFormat="1" ht="15.75" customHeight="1" x14ac:dyDescent="0.3">
      <c r="A1" s="17" t="s">
        <v>14</v>
      </c>
      <c r="B1" s="18"/>
      <c r="C1" s="19"/>
      <c r="D1" s="18"/>
      <c r="E1" s="19"/>
      <c r="F1" s="18"/>
      <c r="G1" s="19"/>
      <c r="H1" s="18"/>
      <c r="I1" s="19"/>
      <c r="J1" s="18"/>
      <c r="K1" s="19"/>
      <c r="L1" s="18"/>
      <c r="M1" s="19"/>
      <c r="N1" s="150"/>
      <c r="O1" s="150"/>
      <c r="P1" s="19"/>
      <c r="Q1" s="19"/>
      <c r="R1" s="19"/>
      <c r="S1" s="19"/>
      <c r="T1" s="19"/>
      <c r="U1" s="55"/>
      <c r="V1" s="19"/>
      <c r="W1" s="19"/>
      <c r="X1" s="19"/>
      <c r="Y1" s="19"/>
      <c r="Z1" s="19"/>
      <c r="AA1" s="19"/>
      <c r="AB1" s="145">
        <f>Summary!D9</f>
        <v>0</v>
      </c>
      <c r="AC1" s="145"/>
      <c r="AD1" s="145"/>
      <c r="AE1" s="55"/>
    </row>
    <row r="2" spans="1:31" s="20" customFormat="1" ht="15.6" x14ac:dyDescent="0.3">
      <c r="A2" s="21">
        <f>Summary!D7</f>
        <v>0</v>
      </c>
      <c r="B2" s="22"/>
      <c r="C2" s="23"/>
      <c r="D2" s="24"/>
      <c r="E2" s="23"/>
      <c r="F2" s="24"/>
      <c r="G2" s="23"/>
      <c r="H2" s="24"/>
      <c r="I2" s="23"/>
      <c r="J2" s="24"/>
      <c r="K2" s="23"/>
      <c r="L2" s="24"/>
      <c r="M2" s="23"/>
      <c r="N2" s="151"/>
      <c r="O2" s="151"/>
      <c r="P2" s="23"/>
      <c r="Q2" s="23"/>
      <c r="R2" s="23"/>
      <c r="S2" s="23"/>
      <c r="T2" s="23"/>
      <c r="U2" s="56"/>
      <c r="V2" s="23"/>
      <c r="W2" s="23"/>
      <c r="X2" s="23"/>
      <c r="Y2" s="23"/>
      <c r="Z2" s="23"/>
      <c r="AA2" s="23"/>
      <c r="AB2" s="23"/>
      <c r="AC2" s="23"/>
      <c r="AD2" s="23"/>
      <c r="AE2" s="56"/>
    </row>
    <row r="3" spans="1:31" s="28" customFormat="1" ht="6.9" customHeight="1" x14ac:dyDescent="0.25">
      <c r="A3" s="25"/>
      <c r="B3" s="26"/>
      <c r="C3" s="27"/>
      <c r="D3" s="27"/>
      <c r="E3" s="27"/>
      <c r="F3" s="27"/>
      <c r="G3" s="27"/>
      <c r="H3" s="27"/>
      <c r="I3" s="27"/>
      <c r="J3" s="27"/>
      <c r="L3" s="27"/>
      <c r="N3" s="27"/>
      <c r="U3" s="30"/>
      <c r="AE3" s="30"/>
    </row>
    <row r="4" spans="1:31" s="28" customFormat="1" x14ac:dyDescent="0.25">
      <c r="A4" s="25"/>
      <c r="B4" s="26"/>
      <c r="C4" s="27"/>
      <c r="D4" s="27"/>
      <c r="E4" s="27"/>
      <c r="F4" s="27"/>
      <c r="G4" s="27"/>
      <c r="H4" s="27"/>
      <c r="I4" s="27"/>
      <c r="J4" s="27"/>
      <c r="L4" s="27"/>
      <c r="N4" s="27"/>
      <c r="U4" s="30"/>
      <c r="X4" s="102"/>
      <c r="Y4" s="102"/>
      <c r="Z4" s="146" t="s">
        <v>183</v>
      </c>
      <c r="AA4" s="146"/>
      <c r="AB4" s="146" t="s">
        <v>184</v>
      </c>
      <c r="AC4" s="146"/>
      <c r="AD4" s="103" t="s">
        <v>185</v>
      </c>
      <c r="AE4" s="30"/>
    </row>
    <row r="5" spans="1:31" s="28" customFormat="1" x14ac:dyDescent="0.25">
      <c r="A5" s="25"/>
      <c r="B5" s="26"/>
      <c r="C5" s="27"/>
      <c r="D5" s="27"/>
      <c r="E5" s="27"/>
      <c r="F5" s="27"/>
      <c r="G5" s="27"/>
      <c r="H5" s="27"/>
      <c r="I5" s="27"/>
      <c r="J5" s="27"/>
      <c r="L5" s="27"/>
      <c r="N5" s="27"/>
      <c r="U5" s="30"/>
      <c r="X5" s="149" t="s">
        <v>169</v>
      </c>
      <c r="Y5" s="149"/>
      <c r="Z5" s="149">
        <f>COUNTIFS($D$21:$D$65536,"GB",$T$21:$T$65536,"Yes")</f>
        <v>0</v>
      </c>
      <c r="AA5" s="149"/>
      <c r="AB5" s="149">
        <f>COUNTIFS($D$21:$D$65536,"GB",$T$21:$T$65536,"No")</f>
        <v>0</v>
      </c>
      <c r="AC5" s="149"/>
      <c r="AD5" s="103">
        <f>Z5+AB5</f>
        <v>0</v>
      </c>
      <c r="AE5" s="30"/>
    </row>
    <row r="6" spans="1:31" s="28" customFormat="1" x14ac:dyDescent="0.25">
      <c r="A6" s="25"/>
      <c r="C6" s="27"/>
      <c r="D6" s="27"/>
      <c r="E6" s="27"/>
      <c r="F6" s="27"/>
      <c r="G6" s="27"/>
      <c r="H6" s="27"/>
      <c r="I6" s="27"/>
      <c r="J6" s="27"/>
      <c r="L6" s="27"/>
      <c r="N6" s="27"/>
      <c r="U6" s="30"/>
      <c r="X6" s="149" t="s">
        <v>170</v>
      </c>
      <c r="Y6" s="149"/>
      <c r="Z6" s="149">
        <f>COUNTIFS($D$21:$D$65536,"LB",$T$21:$T$65536,"Yes")</f>
        <v>0</v>
      </c>
      <c r="AA6" s="149"/>
      <c r="AB6" s="149">
        <f>COUNTIFS($D$21:$D$65536,"LB",$T$21:$T$65536,"No")</f>
        <v>0</v>
      </c>
      <c r="AC6" s="149"/>
      <c r="AD6" s="103">
        <f>Z6+AB6</f>
        <v>0</v>
      </c>
      <c r="AE6" s="30"/>
    </row>
    <row r="7" spans="1:31" s="28" customFormat="1" x14ac:dyDescent="0.25">
      <c r="A7" s="25"/>
      <c r="B7" s="59" t="s">
        <v>232</v>
      </c>
      <c r="C7" s="27"/>
      <c r="D7" s="27"/>
      <c r="E7" s="27"/>
      <c r="F7" s="27"/>
      <c r="G7" s="27"/>
      <c r="H7" s="27"/>
      <c r="I7" s="27"/>
      <c r="J7" s="27"/>
      <c r="L7" s="27"/>
      <c r="N7" s="27"/>
      <c r="U7" s="30"/>
      <c r="X7" s="146" t="s">
        <v>182</v>
      </c>
      <c r="Y7" s="146"/>
      <c r="Z7" s="146">
        <f>Z5+Z6</f>
        <v>0</v>
      </c>
      <c r="AA7" s="146"/>
      <c r="AB7" s="146">
        <f>AB5+AB6</f>
        <v>0</v>
      </c>
      <c r="AC7" s="146"/>
      <c r="AD7" s="103">
        <f>AD5+AD6</f>
        <v>0</v>
      </c>
      <c r="AE7" s="30"/>
    </row>
    <row r="8" spans="1:31" s="28" customFormat="1" ht="6.9" customHeight="1" x14ac:dyDescent="0.25">
      <c r="A8" s="25"/>
      <c r="B8" s="26"/>
      <c r="C8" s="27"/>
      <c r="D8" s="27"/>
      <c r="E8" s="27"/>
      <c r="F8" s="27"/>
      <c r="G8" s="27"/>
      <c r="H8" s="27"/>
      <c r="I8" s="27"/>
      <c r="J8" s="27"/>
      <c r="L8" s="27"/>
      <c r="N8" s="27"/>
      <c r="U8" s="30"/>
      <c r="AE8" s="30"/>
    </row>
    <row r="9" spans="1:31" s="28" customFormat="1" x14ac:dyDescent="0.25">
      <c r="A9" s="25"/>
      <c r="B9" s="59"/>
      <c r="C9" s="27"/>
      <c r="D9" s="27"/>
      <c r="E9" s="27"/>
      <c r="F9" s="27"/>
      <c r="G9" s="27"/>
      <c r="H9" s="27"/>
      <c r="I9" s="27"/>
      <c r="J9" s="27"/>
      <c r="L9" s="27"/>
      <c r="N9" s="27"/>
      <c r="U9" s="30"/>
      <c r="AE9" s="30"/>
    </row>
    <row r="10" spans="1:31" s="28" customFormat="1" ht="6.9" customHeight="1" x14ac:dyDescent="0.25">
      <c r="A10" s="25"/>
      <c r="B10" s="26"/>
      <c r="C10" s="27"/>
      <c r="D10" s="27"/>
      <c r="E10" s="27"/>
      <c r="F10" s="27"/>
      <c r="G10" s="27"/>
      <c r="H10" s="27"/>
      <c r="I10" s="27"/>
      <c r="J10" s="27"/>
      <c r="L10" s="27"/>
      <c r="N10" s="27"/>
      <c r="T10" s="74"/>
      <c r="U10" s="30"/>
      <c r="AE10" s="30"/>
    </row>
    <row r="11" spans="1:31" s="28" customFormat="1" x14ac:dyDescent="0.25">
      <c r="A11" s="25"/>
      <c r="B11" s="70" t="str">
        <f>MCR!B11</f>
        <v>Info</v>
      </c>
      <c r="C11" s="60"/>
      <c r="D11" s="70" t="s">
        <v>181</v>
      </c>
      <c r="E11" s="60"/>
      <c r="F11" s="70" t="s">
        <v>181</v>
      </c>
      <c r="G11" s="60"/>
      <c r="H11" s="70" t="s">
        <v>181</v>
      </c>
      <c r="I11" s="60"/>
      <c r="J11" s="70" t="s">
        <v>181</v>
      </c>
      <c r="K11" s="61"/>
      <c r="L11" s="60"/>
      <c r="M11" s="61"/>
      <c r="N11" s="70" t="s">
        <v>181</v>
      </c>
      <c r="O11" s="61"/>
      <c r="P11" s="60"/>
      <c r="Q11" s="61"/>
      <c r="R11" s="62"/>
      <c r="S11" s="61"/>
      <c r="T11" s="70" t="s">
        <v>181</v>
      </c>
      <c r="U11" s="30"/>
      <c r="V11" s="27"/>
      <c r="X11" s="27"/>
      <c r="Z11" s="70" t="s">
        <v>181</v>
      </c>
      <c r="AB11" s="27"/>
      <c r="AD11" s="98"/>
      <c r="AE11" s="30"/>
    </row>
    <row r="12" spans="1:31" s="28" customFormat="1" ht="39" customHeight="1" x14ac:dyDescent="0.25">
      <c r="A12" s="25"/>
      <c r="B12" s="46" t="s">
        <v>177</v>
      </c>
      <c r="C12" s="47"/>
      <c r="D12" s="147" t="s">
        <v>180</v>
      </c>
      <c r="E12" s="47"/>
      <c r="F12" s="147" t="s">
        <v>204</v>
      </c>
      <c r="G12" s="47"/>
      <c r="H12" s="147" t="s">
        <v>172</v>
      </c>
      <c r="I12" s="47"/>
      <c r="J12" s="147" t="s">
        <v>213</v>
      </c>
      <c r="K12" s="147"/>
      <c r="L12" s="147"/>
      <c r="M12" s="147"/>
      <c r="N12" s="147" t="s">
        <v>214</v>
      </c>
      <c r="O12" s="147"/>
      <c r="P12" s="147"/>
      <c r="Q12" s="147"/>
      <c r="R12" s="147" t="s">
        <v>215</v>
      </c>
      <c r="S12" s="147"/>
      <c r="T12" s="147" t="s">
        <v>202</v>
      </c>
      <c r="V12" s="99" t="s">
        <v>216</v>
      </c>
      <c r="W12" s="99"/>
      <c r="X12" s="99" t="s">
        <v>224</v>
      </c>
      <c r="Y12" s="99"/>
      <c r="Z12" s="99" t="s">
        <v>217</v>
      </c>
      <c r="AA12" s="99"/>
      <c r="AB12" s="99" t="s">
        <v>218</v>
      </c>
      <c r="AC12" s="99"/>
      <c r="AD12" s="99" t="s">
        <v>203</v>
      </c>
      <c r="AE12" s="30"/>
    </row>
    <row r="13" spans="1:31" s="28" customFormat="1" x14ac:dyDescent="0.25">
      <c r="A13" s="25"/>
      <c r="B13" s="71"/>
      <c r="C13" s="54"/>
      <c r="D13" s="148"/>
      <c r="E13" s="54"/>
      <c r="F13" s="148"/>
      <c r="G13" s="54"/>
      <c r="H13" s="148"/>
      <c r="I13" s="54"/>
      <c r="J13" s="54" t="s">
        <v>178</v>
      </c>
      <c r="K13" s="54"/>
      <c r="L13" s="54">
        <f>$F$17</f>
        <v>0</v>
      </c>
      <c r="M13" s="148"/>
      <c r="N13" s="54" t="s">
        <v>178</v>
      </c>
      <c r="O13" s="54"/>
      <c r="P13" s="54">
        <f>$F$17</f>
        <v>0</v>
      </c>
      <c r="Q13" s="148"/>
      <c r="R13" s="148"/>
      <c r="S13" s="148"/>
      <c r="T13" s="148"/>
      <c r="U13" s="30"/>
      <c r="V13" s="97">
        <f>$F$17</f>
        <v>0</v>
      </c>
      <c r="W13" s="97"/>
      <c r="X13" s="97">
        <f>$F$17</f>
        <v>0</v>
      </c>
      <c r="Y13" s="97"/>
      <c r="Z13" s="97">
        <f>$F$17</f>
        <v>0</v>
      </c>
      <c r="AA13" s="54"/>
      <c r="AB13" s="97">
        <f>$F$17</f>
        <v>0</v>
      </c>
      <c r="AC13" s="54"/>
      <c r="AD13" s="72"/>
      <c r="AE13" s="30"/>
    </row>
    <row r="14" spans="1:31" s="28" customFormat="1" ht="6.9" customHeight="1" x14ac:dyDescent="0.25">
      <c r="A14" s="25"/>
      <c r="C14" s="31"/>
      <c r="D14" s="32"/>
      <c r="E14" s="31"/>
      <c r="F14" s="32"/>
      <c r="G14" s="31"/>
      <c r="H14" s="32"/>
      <c r="I14" s="31"/>
      <c r="J14" s="32"/>
      <c r="K14" s="31"/>
      <c r="L14" s="32"/>
      <c r="M14" s="31"/>
      <c r="N14" s="32"/>
      <c r="O14" s="31"/>
      <c r="P14" s="32"/>
      <c r="Q14" s="31"/>
      <c r="S14" s="31"/>
      <c r="U14" s="30"/>
      <c r="V14" s="32"/>
      <c r="W14" s="31"/>
      <c r="X14" s="32"/>
      <c r="Y14" s="31"/>
      <c r="Z14" s="32"/>
      <c r="AA14" s="31"/>
      <c r="AB14" s="32"/>
      <c r="AC14" s="31"/>
      <c r="AE14" s="30"/>
    </row>
    <row r="15" spans="1:31" s="28" customFormat="1" x14ac:dyDescent="0.25">
      <c r="A15" s="25"/>
      <c r="B15" s="59" t="s">
        <v>176</v>
      </c>
      <c r="C15" s="31"/>
      <c r="D15" s="32"/>
      <c r="E15" s="31"/>
      <c r="F15" s="32"/>
      <c r="G15" s="31"/>
      <c r="H15" s="32"/>
      <c r="I15" s="31"/>
      <c r="J15" s="32"/>
      <c r="K15" s="31"/>
      <c r="L15" s="32"/>
      <c r="M15" s="31"/>
      <c r="N15" s="32"/>
      <c r="O15" s="31"/>
      <c r="P15" s="32"/>
      <c r="Q15" s="31"/>
      <c r="S15" s="31"/>
      <c r="U15" s="30"/>
      <c r="V15" s="32"/>
      <c r="W15" s="31"/>
      <c r="X15" s="32"/>
      <c r="Y15" s="31"/>
      <c r="Z15" s="32"/>
      <c r="AA15" s="31"/>
      <c r="AB15" s="32"/>
      <c r="AC15" s="31"/>
      <c r="AE15" s="30"/>
    </row>
    <row r="16" spans="1:31" s="28" customFormat="1" ht="6.9" customHeight="1" x14ac:dyDescent="0.25">
      <c r="A16" s="25"/>
      <c r="C16" s="31"/>
      <c r="D16" s="32"/>
      <c r="E16" s="31"/>
      <c r="F16" s="32"/>
      <c r="G16" s="31"/>
      <c r="H16" s="32"/>
      <c r="I16" s="31"/>
      <c r="J16" s="32"/>
      <c r="K16" s="31"/>
      <c r="L16" s="32"/>
      <c r="M16" s="31"/>
      <c r="N16" s="32"/>
      <c r="O16" s="31"/>
      <c r="P16" s="32"/>
      <c r="Q16" s="31"/>
      <c r="S16" s="31"/>
      <c r="U16" s="50"/>
      <c r="V16" s="32"/>
      <c r="W16" s="31"/>
      <c r="X16" s="32"/>
      <c r="Y16" s="31"/>
      <c r="Z16" s="32"/>
      <c r="AA16" s="31"/>
      <c r="AB16" s="32"/>
      <c r="AC16" s="31"/>
      <c r="AE16" s="50"/>
    </row>
    <row r="17" spans="1:37" s="28" customFormat="1" x14ac:dyDescent="0.25">
      <c r="A17" s="25"/>
      <c r="B17" s="68" t="s">
        <v>1</v>
      </c>
      <c r="D17" s="108" t="str">
        <f>IF(MCR!D17="","",MCR!D17)</f>
        <v/>
      </c>
      <c r="F17" s="96">
        <f>Summary!D11</f>
        <v>0</v>
      </c>
      <c r="H17" s="69">
        <f>Summary!D13</f>
        <v>0</v>
      </c>
      <c r="J17" s="3"/>
      <c r="L17" s="64">
        <f>IFERROR(J17*$H$17/$H17,0)</f>
        <v>0</v>
      </c>
      <c r="N17" s="3"/>
      <c r="P17" s="64">
        <f>IFERROR(N17*$H$17/$H17,0)</f>
        <v>0</v>
      </c>
      <c r="R17" s="66"/>
      <c r="T17" s="67" t="s">
        <v>179</v>
      </c>
      <c r="U17" s="30"/>
      <c r="V17" s="64"/>
      <c r="X17" s="64"/>
      <c r="Z17" s="64">
        <f>P17-SUM(Z21:Z234)</f>
        <v>0</v>
      </c>
      <c r="AB17" s="64">
        <f>V17+Z17</f>
        <v>0</v>
      </c>
      <c r="AD17" s="66" t="str">
        <f>IF(AND($B17&lt;&gt;"",$L17=0),"Infinite",IF($B17="","  -  ",$AB17/$L17))</f>
        <v>Infinite</v>
      </c>
      <c r="AE17" s="30"/>
    </row>
    <row r="18" spans="1:37" s="28" customFormat="1" x14ac:dyDescent="0.25">
      <c r="A18" s="25"/>
      <c r="C18" s="31"/>
      <c r="D18" s="32"/>
      <c r="E18" s="31"/>
      <c r="F18" s="32"/>
      <c r="G18" s="31"/>
      <c r="H18" s="32"/>
      <c r="I18" s="31"/>
      <c r="J18" s="32"/>
      <c r="K18" s="31"/>
      <c r="L18" s="32"/>
      <c r="M18" s="31"/>
      <c r="N18" s="32"/>
      <c r="O18" s="31"/>
      <c r="P18" s="32"/>
      <c r="Q18" s="31"/>
      <c r="S18" s="31"/>
      <c r="U18" s="50"/>
      <c r="V18" s="32"/>
      <c r="W18" s="31"/>
      <c r="X18" s="32"/>
      <c r="Y18" s="31"/>
      <c r="Z18" s="32"/>
      <c r="AA18" s="31"/>
      <c r="AB18" s="32"/>
      <c r="AC18" s="31"/>
      <c r="AE18" s="50"/>
    </row>
    <row r="19" spans="1:37" s="28" customFormat="1" ht="75" customHeight="1" x14ac:dyDescent="0.25">
      <c r="A19" s="25"/>
      <c r="B19" s="59" t="s">
        <v>175</v>
      </c>
      <c r="C19" s="31"/>
      <c r="D19" s="32"/>
      <c r="E19" s="31"/>
      <c r="F19" s="32"/>
      <c r="G19" s="31"/>
      <c r="H19" s="32"/>
      <c r="I19" s="31"/>
      <c r="J19" s="32"/>
      <c r="K19" s="31"/>
      <c r="L19" s="32"/>
      <c r="M19" s="31"/>
      <c r="N19" s="32"/>
      <c r="O19" s="31"/>
      <c r="P19" s="32"/>
      <c r="Q19" s="31"/>
      <c r="S19" s="31"/>
      <c r="U19" s="50"/>
      <c r="V19" s="32"/>
      <c r="W19" s="31"/>
      <c r="X19" s="32"/>
      <c r="Y19" s="31"/>
      <c r="Z19" s="100" t="str">
        <f>IF(Z17&lt;L17,"THE CORE CAPITAL CAN NOT BE LESS THAN THE CORE'S NOTIONAL PCR, REDUCE CAPITAL ALLOCATED TO CELLS","")</f>
        <v/>
      </c>
      <c r="AA19" s="31"/>
      <c r="AB19" s="32"/>
      <c r="AC19" s="31"/>
      <c r="AE19" s="50"/>
      <c r="AG19" s="75" t="s">
        <v>171</v>
      </c>
      <c r="AI19" s="75" t="s">
        <v>186</v>
      </c>
      <c r="AJ19" s="75"/>
      <c r="AK19" s="75"/>
    </row>
    <row r="20" spans="1:37" s="28" customFormat="1" ht="6.9" customHeight="1" x14ac:dyDescent="0.25">
      <c r="A20" s="25"/>
      <c r="C20" s="31"/>
      <c r="D20" s="32"/>
      <c r="E20" s="31"/>
      <c r="F20" s="32"/>
      <c r="G20" s="31"/>
      <c r="H20" s="32"/>
      <c r="I20" s="31"/>
      <c r="J20" s="32"/>
      <c r="K20" s="31"/>
      <c r="L20" s="32"/>
      <c r="M20" s="31"/>
      <c r="N20" s="32"/>
      <c r="O20" s="31"/>
      <c r="P20" s="32"/>
      <c r="Q20" s="31"/>
      <c r="S20" s="31"/>
      <c r="U20" s="50"/>
      <c r="V20" s="32"/>
      <c r="W20" s="31"/>
      <c r="X20" s="32"/>
      <c r="Y20" s="31"/>
      <c r="Z20" s="32"/>
      <c r="AA20" s="31"/>
      <c r="AB20" s="32"/>
      <c r="AC20" s="31"/>
      <c r="AE20" s="50"/>
    </row>
    <row r="21" spans="1:37" s="28" customFormat="1" ht="12.75" customHeight="1" x14ac:dyDescent="0.3">
      <c r="A21" s="25"/>
      <c r="B21" s="107" t="str">
        <f>IF(MCR!B21="","",MCR!B21)</f>
        <v/>
      </c>
      <c r="D21" s="108" t="str">
        <f>IF(MCR!D21="","",MCR!D21)</f>
        <v/>
      </c>
      <c r="F21" s="109" t="str">
        <f>IF(MCR!F21="","",MCR!F21)</f>
        <v/>
      </c>
      <c r="H21" s="108" t="str">
        <f>IF(MCR!H21="","",MCR!H21)</f>
        <v/>
      </c>
      <c r="J21" s="3">
        <v>0</v>
      </c>
      <c r="L21" s="64">
        <f t="shared" ref="L21:L84" si="0">IFERROR(J21*$H$17/$H21,0)</f>
        <v>0</v>
      </c>
      <c r="N21" s="3"/>
      <c r="P21" s="64">
        <f>IFERROR(N21*$H$17/$H21,0)</f>
        <v>0</v>
      </c>
      <c r="R21" s="66" t="str">
        <f>IF(AND($B21&lt;&gt;"",$L21=0),"Infinite",IF($B21="","  -  ",$P21/$L21))</f>
        <v xml:space="preserve">  -  </v>
      </c>
      <c r="T21" s="119" t="str">
        <f>IF(MCR!T21="","",MCR!T21)</f>
        <v/>
      </c>
      <c r="U21" s="30"/>
      <c r="V21" s="64">
        <f>MIN(L21,P21)</f>
        <v>0</v>
      </c>
      <c r="X21" s="64">
        <f>P21-V21</f>
        <v>0</v>
      </c>
      <c r="Z21" s="120"/>
      <c r="AB21" s="64">
        <f t="shared" ref="AB21:AB84" si="1">V21+Z21</f>
        <v>0</v>
      </c>
      <c r="AD21" s="66" t="str">
        <f t="shared" ref="AD21:AD84" si="2">IF(AND($B21&lt;&gt;"",$L21=0),"Infinite",IF($B21="","  -  ",$AB21/$L21))</f>
        <v xml:space="preserve">  -  </v>
      </c>
      <c r="AE21" s="30"/>
      <c r="AG21" s="74" t="str">
        <f>IF(OR(AND(Summary!$D$15="General Business",PCR!D21="LTB"),AND(Summary!$D$15="Long Term Business",PCR!D21="GB")),"ERROR","")</f>
        <v/>
      </c>
      <c r="AI21" s="74" t="str">
        <f t="shared" ref="AI21:AI84" si="3">IF(OR(AND(F21&lt;&gt;"",H21=""),AND(F21="GBP",H21&lt;&gt;1), AND(F21&lt;&gt;"GBP",H21=1)),"ERROR","")</f>
        <v/>
      </c>
    </row>
    <row r="22" spans="1:37" s="28" customFormat="1" ht="12.75" customHeight="1" x14ac:dyDescent="0.3">
      <c r="A22" s="25"/>
      <c r="B22" s="107" t="str">
        <f>IF(MCR!B22="","",MCR!B22)</f>
        <v/>
      </c>
      <c r="D22" s="108" t="str">
        <f>IF(MCR!D22="","",MCR!D22)</f>
        <v/>
      </c>
      <c r="F22" s="109" t="str">
        <f>IF(MCR!F22="","",MCR!F22)</f>
        <v/>
      </c>
      <c r="H22" s="108" t="str">
        <f>IF(MCR!H22="","",MCR!H22)</f>
        <v/>
      </c>
      <c r="J22" s="3">
        <v>0</v>
      </c>
      <c r="L22" s="64">
        <f t="shared" si="0"/>
        <v>0</v>
      </c>
      <c r="N22" s="3"/>
      <c r="P22" s="64">
        <f t="shared" ref="P22:P85" si="4">IFERROR(N22*$H$17/$H22,0)</f>
        <v>0</v>
      </c>
      <c r="R22" s="66" t="str">
        <f t="shared" ref="R22:R85" si="5">IF(AND($B22&lt;&gt;"",$L22=0),"Infinite",IF($B22="","  -  ",$P22/$L22))</f>
        <v xml:space="preserve">  -  </v>
      </c>
      <c r="T22" s="119" t="str">
        <f>IF(MCR!T22="","",MCR!T22)</f>
        <v/>
      </c>
      <c r="U22" s="30"/>
      <c r="V22" s="64">
        <f t="shared" ref="V22:V85" si="6">MIN(L22,P22)</f>
        <v>0</v>
      </c>
      <c r="X22" s="64">
        <f t="shared" ref="X22:X85" si="7">P22-V22</f>
        <v>0</v>
      </c>
      <c r="Z22" s="120"/>
      <c r="AB22" s="64">
        <f t="shared" si="1"/>
        <v>0</v>
      </c>
      <c r="AD22" s="66" t="str">
        <f t="shared" si="2"/>
        <v xml:space="preserve">  -  </v>
      </c>
      <c r="AE22" s="30"/>
      <c r="AG22" s="74" t="str">
        <f>IF(OR(AND(Summary!$D$15="General Business",PCR!D22="LTB"),AND(Summary!$D$15="Long Term Business",PCR!D22="GB")),"ERROR","")</f>
        <v/>
      </c>
      <c r="AI22" s="74" t="str">
        <f t="shared" si="3"/>
        <v/>
      </c>
    </row>
    <row r="23" spans="1:37" s="28" customFormat="1" ht="12.75" customHeight="1" x14ac:dyDescent="0.3">
      <c r="A23" s="25"/>
      <c r="B23" s="107" t="str">
        <f>IF(MCR!B23="","",MCR!B23)</f>
        <v/>
      </c>
      <c r="D23" s="108" t="str">
        <f>IF(MCR!D23="","",MCR!D23)</f>
        <v/>
      </c>
      <c r="F23" s="109" t="str">
        <f>IF(MCR!F23="","",MCR!F23)</f>
        <v/>
      </c>
      <c r="H23" s="108" t="str">
        <f>IF(MCR!H23="","",MCR!H23)</f>
        <v/>
      </c>
      <c r="J23" s="3">
        <v>0</v>
      </c>
      <c r="L23" s="64">
        <f t="shared" si="0"/>
        <v>0</v>
      </c>
      <c r="N23" s="3"/>
      <c r="P23" s="64">
        <f t="shared" si="4"/>
        <v>0</v>
      </c>
      <c r="R23" s="66" t="str">
        <f t="shared" si="5"/>
        <v xml:space="preserve">  -  </v>
      </c>
      <c r="T23" s="119" t="str">
        <f>IF(MCR!T23="","",MCR!T23)</f>
        <v/>
      </c>
      <c r="U23" s="30"/>
      <c r="V23" s="64">
        <f t="shared" si="6"/>
        <v>0</v>
      </c>
      <c r="X23" s="64">
        <f t="shared" si="7"/>
        <v>0</v>
      </c>
      <c r="Z23" s="120"/>
      <c r="AB23" s="64">
        <f t="shared" si="1"/>
        <v>0</v>
      </c>
      <c r="AD23" s="66" t="str">
        <f t="shared" si="2"/>
        <v xml:space="preserve">  -  </v>
      </c>
      <c r="AE23" s="30"/>
      <c r="AG23" s="74" t="str">
        <f>IF(OR(AND(Summary!$D$15="General Business",PCR!D23="LTB"),AND(Summary!$D$15="Long Term Business",PCR!D23="GB")),"ERROR","")</f>
        <v/>
      </c>
      <c r="AI23" s="74" t="str">
        <f t="shared" si="3"/>
        <v/>
      </c>
    </row>
    <row r="24" spans="1:37" s="28" customFormat="1" ht="12.75" customHeight="1" x14ac:dyDescent="0.3">
      <c r="A24" s="25"/>
      <c r="B24" s="107" t="str">
        <f>IF(MCR!B24="","",MCR!B24)</f>
        <v/>
      </c>
      <c r="D24" s="108" t="str">
        <f>IF(MCR!D24="","",MCR!D24)</f>
        <v/>
      </c>
      <c r="F24" s="109" t="str">
        <f>IF(MCR!F24="","",MCR!F24)</f>
        <v/>
      </c>
      <c r="H24" s="108" t="str">
        <f>IF(MCR!H24="","",MCR!H24)</f>
        <v/>
      </c>
      <c r="J24" s="3">
        <v>0</v>
      </c>
      <c r="L24" s="64">
        <f t="shared" si="0"/>
        <v>0</v>
      </c>
      <c r="N24" s="3"/>
      <c r="P24" s="64">
        <f t="shared" si="4"/>
        <v>0</v>
      </c>
      <c r="R24" s="66" t="str">
        <f t="shared" si="5"/>
        <v xml:space="preserve">  -  </v>
      </c>
      <c r="T24" s="119" t="str">
        <f>IF(MCR!T24="","",MCR!T24)</f>
        <v/>
      </c>
      <c r="U24" s="30"/>
      <c r="V24" s="64">
        <f t="shared" si="6"/>
        <v>0</v>
      </c>
      <c r="X24" s="64">
        <f t="shared" si="7"/>
        <v>0</v>
      </c>
      <c r="Z24" s="120"/>
      <c r="AB24" s="64">
        <f t="shared" si="1"/>
        <v>0</v>
      </c>
      <c r="AD24" s="66" t="str">
        <f t="shared" si="2"/>
        <v xml:space="preserve">  -  </v>
      </c>
      <c r="AE24" s="30"/>
      <c r="AG24" s="74" t="str">
        <f>IF(OR(AND(Summary!$D$15="General Business",PCR!D24="LTB"),AND(Summary!$D$15="Long Term Business",PCR!D24="GB")),"ERROR","")</f>
        <v/>
      </c>
      <c r="AI24" s="74" t="str">
        <f t="shared" si="3"/>
        <v/>
      </c>
    </row>
    <row r="25" spans="1:37" s="28" customFormat="1" ht="12.75" customHeight="1" x14ac:dyDescent="0.3">
      <c r="A25" s="25"/>
      <c r="B25" s="107" t="str">
        <f>IF(MCR!B25="","",MCR!B25)</f>
        <v/>
      </c>
      <c r="D25" s="108" t="str">
        <f>IF(MCR!D25="","",MCR!D25)</f>
        <v/>
      </c>
      <c r="F25" s="109" t="str">
        <f>IF(MCR!F25="","",MCR!F25)</f>
        <v/>
      </c>
      <c r="H25" s="108" t="str">
        <f>IF(MCR!H25="","",MCR!H25)</f>
        <v/>
      </c>
      <c r="J25" s="3">
        <v>0</v>
      </c>
      <c r="L25" s="64">
        <f t="shared" si="0"/>
        <v>0</v>
      </c>
      <c r="N25" s="3"/>
      <c r="P25" s="64">
        <f t="shared" si="4"/>
        <v>0</v>
      </c>
      <c r="R25" s="66" t="str">
        <f t="shared" si="5"/>
        <v xml:space="preserve">  -  </v>
      </c>
      <c r="T25" s="119" t="str">
        <f>IF(MCR!T25="","",MCR!T25)</f>
        <v/>
      </c>
      <c r="U25" s="30"/>
      <c r="V25" s="64">
        <f t="shared" si="6"/>
        <v>0</v>
      </c>
      <c r="X25" s="64">
        <f t="shared" si="7"/>
        <v>0</v>
      </c>
      <c r="Z25" s="120"/>
      <c r="AB25" s="64">
        <f t="shared" si="1"/>
        <v>0</v>
      </c>
      <c r="AD25" s="66" t="str">
        <f t="shared" si="2"/>
        <v xml:space="preserve">  -  </v>
      </c>
      <c r="AE25" s="30"/>
      <c r="AG25" s="74" t="str">
        <f>IF(OR(AND(Summary!$D$15="General Business",PCR!D25="LTB"),AND(Summary!$D$15="Long Term Business",PCR!D25="GB")),"ERROR","")</f>
        <v/>
      </c>
      <c r="AI25" s="74" t="str">
        <f t="shared" si="3"/>
        <v/>
      </c>
    </row>
    <row r="26" spans="1:37" s="28" customFormat="1" ht="12.75" customHeight="1" x14ac:dyDescent="0.3">
      <c r="A26" s="25"/>
      <c r="B26" s="107" t="str">
        <f>IF(MCR!B26="","",MCR!B26)</f>
        <v/>
      </c>
      <c r="D26" s="108" t="str">
        <f>IF(MCR!D26="","",MCR!D26)</f>
        <v/>
      </c>
      <c r="F26" s="109" t="str">
        <f>IF(MCR!F26="","",MCR!F26)</f>
        <v/>
      </c>
      <c r="H26" s="108" t="str">
        <f>IF(MCR!H26="","",MCR!H26)</f>
        <v/>
      </c>
      <c r="J26" s="3">
        <v>0</v>
      </c>
      <c r="L26" s="64">
        <f t="shared" si="0"/>
        <v>0</v>
      </c>
      <c r="N26" s="3"/>
      <c r="P26" s="64">
        <f t="shared" si="4"/>
        <v>0</v>
      </c>
      <c r="R26" s="66" t="str">
        <f t="shared" si="5"/>
        <v xml:space="preserve">  -  </v>
      </c>
      <c r="T26" s="119" t="str">
        <f>IF(MCR!T26="","",MCR!T26)</f>
        <v/>
      </c>
      <c r="U26" s="30"/>
      <c r="V26" s="64">
        <f t="shared" si="6"/>
        <v>0</v>
      </c>
      <c r="X26" s="64">
        <f t="shared" si="7"/>
        <v>0</v>
      </c>
      <c r="Z26" s="120"/>
      <c r="AB26" s="64">
        <f t="shared" si="1"/>
        <v>0</v>
      </c>
      <c r="AD26" s="66" t="str">
        <f t="shared" si="2"/>
        <v xml:space="preserve">  -  </v>
      </c>
      <c r="AE26" s="30"/>
      <c r="AG26" s="74" t="str">
        <f>IF(OR(AND(Summary!$D$15="General Business",PCR!D26="LTB"),AND(Summary!$D$15="Long Term Business",PCR!D26="GB")),"ERROR","")</f>
        <v/>
      </c>
      <c r="AI26" s="74" t="str">
        <f t="shared" si="3"/>
        <v/>
      </c>
    </row>
    <row r="27" spans="1:37" s="28" customFormat="1" ht="12.75" customHeight="1" x14ac:dyDescent="0.3">
      <c r="A27" s="25"/>
      <c r="B27" s="107" t="str">
        <f>IF(MCR!B27="","",MCR!B27)</f>
        <v/>
      </c>
      <c r="D27" s="108" t="str">
        <f>IF(MCR!D27="","",MCR!D27)</f>
        <v/>
      </c>
      <c r="F27" s="109" t="str">
        <f>IF(MCR!F27="","",MCR!F27)</f>
        <v/>
      </c>
      <c r="H27" s="108" t="str">
        <f>IF(MCR!H27="","",MCR!H27)</f>
        <v/>
      </c>
      <c r="J27" s="3">
        <v>0</v>
      </c>
      <c r="L27" s="64">
        <f t="shared" si="0"/>
        <v>0</v>
      </c>
      <c r="N27" s="3"/>
      <c r="P27" s="64">
        <f t="shared" si="4"/>
        <v>0</v>
      </c>
      <c r="R27" s="66" t="str">
        <f t="shared" si="5"/>
        <v xml:space="preserve">  -  </v>
      </c>
      <c r="T27" s="119" t="str">
        <f>IF(MCR!T27="","",MCR!T27)</f>
        <v/>
      </c>
      <c r="U27" s="30"/>
      <c r="V27" s="64">
        <f t="shared" si="6"/>
        <v>0</v>
      </c>
      <c r="X27" s="64">
        <f t="shared" si="7"/>
        <v>0</v>
      </c>
      <c r="Z27" s="120"/>
      <c r="AB27" s="64">
        <f t="shared" si="1"/>
        <v>0</v>
      </c>
      <c r="AD27" s="66" t="str">
        <f t="shared" si="2"/>
        <v xml:space="preserve">  -  </v>
      </c>
      <c r="AE27" s="30"/>
      <c r="AG27" s="74" t="str">
        <f>IF(OR(AND(Summary!$D$15="General Business",PCR!D27="LTB"),AND(Summary!$D$15="Long Term Business",PCR!D27="GB")),"ERROR","")</f>
        <v/>
      </c>
      <c r="AI27" s="74" t="str">
        <f t="shared" si="3"/>
        <v/>
      </c>
    </row>
    <row r="28" spans="1:37" s="28" customFormat="1" ht="12.75" customHeight="1" x14ac:dyDescent="0.3">
      <c r="A28" s="25"/>
      <c r="B28" s="107" t="str">
        <f>IF(MCR!B28="","",MCR!B28)</f>
        <v/>
      </c>
      <c r="D28" s="108" t="str">
        <f>IF(MCR!D28="","",MCR!D28)</f>
        <v/>
      </c>
      <c r="F28" s="109" t="str">
        <f>IF(MCR!F28="","",MCR!F28)</f>
        <v/>
      </c>
      <c r="H28" s="108" t="str">
        <f>IF(MCR!H28="","",MCR!H28)</f>
        <v/>
      </c>
      <c r="J28" s="3">
        <v>0</v>
      </c>
      <c r="L28" s="64">
        <f t="shared" si="0"/>
        <v>0</v>
      </c>
      <c r="N28" s="3"/>
      <c r="P28" s="64">
        <f t="shared" si="4"/>
        <v>0</v>
      </c>
      <c r="R28" s="66" t="str">
        <f t="shared" si="5"/>
        <v xml:space="preserve">  -  </v>
      </c>
      <c r="T28" s="119" t="str">
        <f>IF(MCR!T28="","",MCR!T28)</f>
        <v/>
      </c>
      <c r="U28" s="30"/>
      <c r="V28" s="64">
        <f t="shared" si="6"/>
        <v>0</v>
      </c>
      <c r="X28" s="64">
        <f t="shared" si="7"/>
        <v>0</v>
      </c>
      <c r="Z28" s="120"/>
      <c r="AB28" s="64">
        <f t="shared" si="1"/>
        <v>0</v>
      </c>
      <c r="AD28" s="66" t="str">
        <f t="shared" si="2"/>
        <v xml:space="preserve">  -  </v>
      </c>
      <c r="AE28" s="30"/>
      <c r="AG28" s="74" t="str">
        <f>IF(OR(AND(Summary!$D$15="General Business",PCR!D28="LTB"),AND(Summary!$D$15="Long Term Business",PCR!D28="GB")),"ERROR","")</f>
        <v/>
      </c>
      <c r="AI28" s="74" t="str">
        <f t="shared" si="3"/>
        <v/>
      </c>
    </row>
    <row r="29" spans="1:37" s="28" customFormat="1" ht="12.75" customHeight="1" x14ac:dyDescent="0.3">
      <c r="A29" s="25"/>
      <c r="B29" s="107" t="str">
        <f>IF(MCR!B29="","",MCR!B29)</f>
        <v/>
      </c>
      <c r="D29" s="108" t="str">
        <f>IF(MCR!D29="","",MCR!D29)</f>
        <v/>
      </c>
      <c r="F29" s="109" t="str">
        <f>IF(MCR!F29="","",MCR!F29)</f>
        <v/>
      </c>
      <c r="H29" s="108" t="str">
        <f>IF(MCR!H29="","",MCR!H29)</f>
        <v/>
      </c>
      <c r="J29" s="3">
        <v>0</v>
      </c>
      <c r="L29" s="64">
        <f t="shared" si="0"/>
        <v>0</v>
      </c>
      <c r="N29" s="3"/>
      <c r="P29" s="64">
        <f t="shared" si="4"/>
        <v>0</v>
      </c>
      <c r="R29" s="66" t="str">
        <f t="shared" si="5"/>
        <v xml:space="preserve">  -  </v>
      </c>
      <c r="T29" s="119" t="str">
        <f>IF(MCR!T29="","",MCR!T29)</f>
        <v/>
      </c>
      <c r="U29" s="30"/>
      <c r="V29" s="64">
        <f t="shared" si="6"/>
        <v>0</v>
      </c>
      <c r="X29" s="64">
        <f t="shared" si="7"/>
        <v>0</v>
      </c>
      <c r="Z29" s="120"/>
      <c r="AB29" s="64">
        <f t="shared" si="1"/>
        <v>0</v>
      </c>
      <c r="AD29" s="66" t="str">
        <f t="shared" si="2"/>
        <v xml:space="preserve">  -  </v>
      </c>
      <c r="AE29" s="30"/>
      <c r="AG29" s="74" t="str">
        <f>IF(OR(AND(Summary!$D$15="General Business",PCR!D29="LTB"),AND(Summary!$D$15="Long Term Business",PCR!D29="GB")),"ERROR","")</f>
        <v/>
      </c>
      <c r="AI29" s="74" t="str">
        <f t="shared" si="3"/>
        <v/>
      </c>
    </row>
    <row r="30" spans="1:37" s="28" customFormat="1" ht="12.75" customHeight="1" x14ac:dyDescent="0.3">
      <c r="A30" s="25"/>
      <c r="B30" s="107" t="str">
        <f>IF(MCR!B30="","",MCR!B30)</f>
        <v/>
      </c>
      <c r="D30" s="108" t="str">
        <f>IF(MCR!D30="","",MCR!D30)</f>
        <v/>
      </c>
      <c r="F30" s="109" t="str">
        <f>IF(MCR!F30="","",MCR!F30)</f>
        <v/>
      </c>
      <c r="H30" s="108" t="str">
        <f>IF(MCR!H30="","",MCR!H30)</f>
        <v/>
      </c>
      <c r="J30" s="3">
        <v>0</v>
      </c>
      <c r="L30" s="64">
        <f t="shared" si="0"/>
        <v>0</v>
      </c>
      <c r="N30" s="3"/>
      <c r="P30" s="64">
        <f t="shared" si="4"/>
        <v>0</v>
      </c>
      <c r="R30" s="66" t="str">
        <f t="shared" si="5"/>
        <v xml:space="preserve">  -  </v>
      </c>
      <c r="T30" s="119" t="str">
        <f>IF(MCR!T30="","",MCR!T30)</f>
        <v/>
      </c>
      <c r="U30" s="30"/>
      <c r="V30" s="64">
        <f t="shared" si="6"/>
        <v>0</v>
      </c>
      <c r="X30" s="64">
        <f t="shared" si="7"/>
        <v>0</v>
      </c>
      <c r="Z30" s="120"/>
      <c r="AB30" s="64">
        <f t="shared" si="1"/>
        <v>0</v>
      </c>
      <c r="AD30" s="66" t="str">
        <f t="shared" si="2"/>
        <v xml:space="preserve">  -  </v>
      </c>
      <c r="AE30" s="30"/>
      <c r="AG30" s="74" t="str">
        <f>IF(OR(AND(Summary!$D$15="General Business",PCR!D30="LTB"),AND(Summary!$D$15="Long Term Business",PCR!D30="GB")),"ERROR","")</f>
        <v/>
      </c>
      <c r="AI30" s="74" t="str">
        <f t="shared" si="3"/>
        <v/>
      </c>
    </row>
    <row r="31" spans="1:37" s="28" customFormat="1" ht="12.75" customHeight="1" x14ac:dyDescent="0.3">
      <c r="A31" s="25"/>
      <c r="B31" s="107" t="str">
        <f>IF(MCR!B31="","",MCR!B31)</f>
        <v/>
      </c>
      <c r="D31" s="108" t="str">
        <f>IF(MCR!D31="","",MCR!D31)</f>
        <v/>
      </c>
      <c r="F31" s="109" t="str">
        <f>IF(MCR!F31="","",MCR!F31)</f>
        <v/>
      </c>
      <c r="H31" s="108" t="str">
        <f>IF(MCR!H31="","",MCR!H31)</f>
        <v/>
      </c>
      <c r="J31" s="3">
        <v>0</v>
      </c>
      <c r="L31" s="64">
        <f t="shared" si="0"/>
        <v>0</v>
      </c>
      <c r="N31" s="3"/>
      <c r="P31" s="64">
        <f t="shared" si="4"/>
        <v>0</v>
      </c>
      <c r="R31" s="66" t="str">
        <f t="shared" si="5"/>
        <v xml:space="preserve">  -  </v>
      </c>
      <c r="T31" s="119" t="str">
        <f>IF(MCR!T31="","",MCR!T31)</f>
        <v/>
      </c>
      <c r="U31" s="30"/>
      <c r="V31" s="64">
        <f t="shared" si="6"/>
        <v>0</v>
      </c>
      <c r="X31" s="64">
        <f t="shared" si="7"/>
        <v>0</v>
      </c>
      <c r="Z31" s="120"/>
      <c r="AB31" s="64">
        <f t="shared" si="1"/>
        <v>0</v>
      </c>
      <c r="AD31" s="66" t="str">
        <f t="shared" si="2"/>
        <v xml:space="preserve">  -  </v>
      </c>
      <c r="AE31" s="30"/>
      <c r="AG31" s="74" t="str">
        <f>IF(OR(AND(Summary!$D$15="General Business",PCR!D31="LTB"),AND(Summary!$D$15="Long Term Business",PCR!D31="GB")),"ERROR","")</f>
        <v/>
      </c>
      <c r="AI31" s="74" t="str">
        <f t="shared" si="3"/>
        <v/>
      </c>
    </row>
    <row r="32" spans="1:37" s="28" customFormat="1" ht="12.75" customHeight="1" x14ac:dyDescent="0.3">
      <c r="A32" s="25"/>
      <c r="B32" s="107" t="str">
        <f>IF(MCR!B32="","",MCR!B32)</f>
        <v/>
      </c>
      <c r="D32" s="108" t="str">
        <f>IF(MCR!D32="","",MCR!D32)</f>
        <v/>
      </c>
      <c r="F32" s="109" t="str">
        <f>IF(MCR!F32="","",MCR!F32)</f>
        <v/>
      </c>
      <c r="H32" s="108" t="str">
        <f>IF(MCR!H32="","",MCR!H32)</f>
        <v/>
      </c>
      <c r="J32" s="3">
        <v>0</v>
      </c>
      <c r="L32" s="64">
        <f t="shared" si="0"/>
        <v>0</v>
      </c>
      <c r="N32" s="3"/>
      <c r="P32" s="64">
        <f t="shared" si="4"/>
        <v>0</v>
      </c>
      <c r="R32" s="66" t="str">
        <f t="shared" si="5"/>
        <v xml:space="preserve">  -  </v>
      </c>
      <c r="T32" s="119" t="str">
        <f>IF(MCR!T32="","",MCR!T32)</f>
        <v/>
      </c>
      <c r="U32" s="30"/>
      <c r="V32" s="64">
        <f t="shared" si="6"/>
        <v>0</v>
      </c>
      <c r="X32" s="64">
        <f t="shared" si="7"/>
        <v>0</v>
      </c>
      <c r="Z32" s="120"/>
      <c r="AB32" s="64">
        <f t="shared" si="1"/>
        <v>0</v>
      </c>
      <c r="AD32" s="66" t="str">
        <f t="shared" si="2"/>
        <v xml:space="preserve">  -  </v>
      </c>
      <c r="AE32" s="30"/>
      <c r="AG32" s="74" t="str">
        <f>IF(OR(AND(Summary!$D$15="General Business",PCR!D32="LTB"),AND(Summary!$D$15="Long Term Business",PCR!D32="GB")),"ERROR","")</f>
        <v/>
      </c>
      <c r="AI32" s="74" t="str">
        <f t="shared" si="3"/>
        <v/>
      </c>
    </row>
    <row r="33" spans="1:35" s="28" customFormat="1" ht="12.75" customHeight="1" x14ac:dyDescent="0.3">
      <c r="A33" s="25"/>
      <c r="B33" s="107" t="str">
        <f>IF(MCR!B33="","",MCR!B33)</f>
        <v/>
      </c>
      <c r="D33" s="108" t="str">
        <f>IF(MCR!D33="","",MCR!D33)</f>
        <v/>
      </c>
      <c r="F33" s="109" t="str">
        <f>IF(MCR!F33="","",MCR!F33)</f>
        <v/>
      </c>
      <c r="H33" s="108" t="str">
        <f>IF(MCR!H33="","",MCR!H33)</f>
        <v/>
      </c>
      <c r="J33" s="3">
        <v>0</v>
      </c>
      <c r="L33" s="64">
        <f t="shared" si="0"/>
        <v>0</v>
      </c>
      <c r="N33" s="3"/>
      <c r="P33" s="64">
        <f t="shared" si="4"/>
        <v>0</v>
      </c>
      <c r="R33" s="66" t="str">
        <f t="shared" si="5"/>
        <v xml:space="preserve">  -  </v>
      </c>
      <c r="T33" s="119" t="str">
        <f>IF(MCR!T33="","",MCR!T33)</f>
        <v/>
      </c>
      <c r="U33" s="30"/>
      <c r="V33" s="64">
        <f t="shared" si="6"/>
        <v>0</v>
      </c>
      <c r="X33" s="64">
        <f t="shared" si="7"/>
        <v>0</v>
      </c>
      <c r="Z33" s="120"/>
      <c r="AB33" s="64">
        <f t="shared" si="1"/>
        <v>0</v>
      </c>
      <c r="AD33" s="66" t="str">
        <f t="shared" si="2"/>
        <v xml:space="preserve">  -  </v>
      </c>
      <c r="AE33" s="30"/>
      <c r="AG33" s="74" t="str">
        <f>IF(OR(AND(Summary!$D$15="General Business",PCR!D33="LTB"),AND(Summary!$D$15="Long Term Business",PCR!D33="GB")),"ERROR","")</f>
        <v/>
      </c>
      <c r="AI33" s="74" t="str">
        <f t="shared" si="3"/>
        <v/>
      </c>
    </row>
    <row r="34" spans="1:35" s="28" customFormat="1" ht="12.75" customHeight="1" x14ac:dyDescent="0.3">
      <c r="A34" s="25"/>
      <c r="B34" s="107" t="str">
        <f>IF(MCR!B34="","",MCR!B34)</f>
        <v/>
      </c>
      <c r="D34" s="108" t="str">
        <f>IF(MCR!D34="","",MCR!D34)</f>
        <v/>
      </c>
      <c r="F34" s="109" t="str">
        <f>IF(MCR!F34="","",MCR!F34)</f>
        <v/>
      </c>
      <c r="H34" s="108" t="str">
        <f>IF(MCR!H34="","",MCR!H34)</f>
        <v/>
      </c>
      <c r="J34" s="3">
        <v>0</v>
      </c>
      <c r="L34" s="64">
        <f t="shared" si="0"/>
        <v>0</v>
      </c>
      <c r="N34" s="3"/>
      <c r="P34" s="64">
        <f t="shared" si="4"/>
        <v>0</v>
      </c>
      <c r="R34" s="66" t="str">
        <f t="shared" si="5"/>
        <v xml:space="preserve">  -  </v>
      </c>
      <c r="T34" s="119" t="str">
        <f>IF(MCR!T34="","",MCR!T34)</f>
        <v/>
      </c>
      <c r="U34" s="30"/>
      <c r="V34" s="64">
        <f t="shared" si="6"/>
        <v>0</v>
      </c>
      <c r="X34" s="64">
        <f t="shared" si="7"/>
        <v>0</v>
      </c>
      <c r="Z34" s="120"/>
      <c r="AB34" s="64">
        <f t="shared" si="1"/>
        <v>0</v>
      </c>
      <c r="AD34" s="66" t="str">
        <f t="shared" si="2"/>
        <v xml:space="preserve">  -  </v>
      </c>
      <c r="AE34" s="30"/>
      <c r="AG34" s="74" t="str">
        <f>IF(OR(AND(Summary!$D$15="General Business",PCR!D34="LTB"),AND(Summary!$D$15="Long Term Business",PCR!D34="GB")),"ERROR","")</f>
        <v/>
      </c>
      <c r="AI34" s="74" t="str">
        <f t="shared" si="3"/>
        <v/>
      </c>
    </row>
    <row r="35" spans="1:35" s="28" customFormat="1" ht="12.75" customHeight="1" x14ac:dyDescent="0.3">
      <c r="A35" s="25"/>
      <c r="B35" s="107" t="str">
        <f>IF(MCR!B35="","",MCR!B35)</f>
        <v/>
      </c>
      <c r="D35" s="108" t="str">
        <f>IF(MCR!D35="","",MCR!D35)</f>
        <v/>
      </c>
      <c r="F35" s="109" t="str">
        <f>IF(MCR!F35="","",MCR!F35)</f>
        <v/>
      </c>
      <c r="H35" s="108" t="str">
        <f>IF(MCR!H35="","",MCR!H35)</f>
        <v/>
      </c>
      <c r="J35" s="3">
        <v>0</v>
      </c>
      <c r="L35" s="64">
        <f t="shared" si="0"/>
        <v>0</v>
      </c>
      <c r="N35" s="3"/>
      <c r="P35" s="64">
        <f t="shared" si="4"/>
        <v>0</v>
      </c>
      <c r="R35" s="66" t="str">
        <f t="shared" si="5"/>
        <v xml:space="preserve">  -  </v>
      </c>
      <c r="T35" s="119" t="str">
        <f>IF(MCR!T35="","",MCR!T35)</f>
        <v/>
      </c>
      <c r="U35" s="30"/>
      <c r="V35" s="64">
        <f t="shared" si="6"/>
        <v>0</v>
      </c>
      <c r="X35" s="64">
        <f t="shared" si="7"/>
        <v>0</v>
      </c>
      <c r="Z35" s="120"/>
      <c r="AB35" s="64">
        <f t="shared" si="1"/>
        <v>0</v>
      </c>
      <c r="AD35" s="66" t="str">
        <f t="shared" si="2"/>
        <v xml:space="preserve">  -  </v>
      </c>
      <c r="AE35" s="30"/>
      <c r="AG35" s="74" t="str">
        <f>IF(OR(AND(Summary!$D$15="General Business",PCR!D35="LTB"),AND(Summary!$D$15="Long Term Business",PCR!D35="GB")),"ERROR","")</f>
        <v/>
      </c>
      <c r="AI35" s="74" t="str">
        <f t="shared" si="3"/>
        <v/>
      </c>
    </row>
    <row r="36" spans="1:35" s="28" customFormat="1" ht="12.75" customHeight="1" x14ac:dyDescent="0.3">
      <c r="A36" s="25"/>
      <c r="B36" s="107" t="str">
        <f>IF(MCR!B36="","",MCR!B36)</f>
        <v/>
      </c>
      <c r="D36" s="108" t="str">
        <f>IF(MCR!D36="","",MCR!D36)</f>
        <v/>
      </c>
      <c r="F36" s="109" t="str">
        <f>IF(MCR!F36="","",MCR!F36)</f>
        <v/>
      </c>
      <c r="H36" s="108" t="str">
        <f>IF(MCR!H36="","",MCR!H36)</f>
        <v/>
      </c>
      <c r="J36" s="3">
        <v>0</v>
      </c>
      <c r="L36" s="64">
        <f t="shared" si="0"/>
        <v>0</v>
      </c>
      <c r="N36" s="3"/>
      <c r="P36" s="64">
        <f t="shared" si="4"/>
        <v>0</v>
      </c>
      <c r="R36" s="66" t="str">
        <f t="shared" si="5"/>
        <v xml:space="preserve">  -  </v>
      </c>
      <c r="T36" s="119" t="str">
        <f>IF(MCR!T36="","",MCR!T36)</f>
        <v/>
      </c>
      <c r="U36" s="30"/>
      <c r="V36" s="64">
        <f t="shared" si="6"/>
        <v>0</v>
      </c>
      <c r="X36" s="64">
        <f t="shared" si="7"/>
        <v>0</v>
      </c>
      <c r="Z36" s="120"/>
      <c r="AB36" s="64">
        <f t="shared" si="1"/>
        <v>0</v>
      </c>
      <c r="AD36" s="66" t="str">
        <f t="shared" si="2"/>
        <v xml:space="preserve">  -  </v>
      </c>
      <c r="AE36" s="30"/>
      <c r="AG36" s="74" t="str">
        <f>IF(OR(AND(Summary!$D$15="General Business",PCR!D36="LTB"),AND(Summary!$D$15="Long Term Business",PCR!D36="GB")),"ERROR","")</f>
        <v/>
      </c>
      <c r="AI36" s="74" t="str">
        <f t="shared" si="3"/>
        <v/>
      </c>
    </row>
    <row r="37" spans="1:35" s="28" customFormat="1" ht="12.75" customHeight="1" x14ac:dyDescent="0.3">
      <c r="A37" s="25"/>
      <c r="B37" s="107" t="str">
        <f>IF(MCR!B37="","",MCR!B37)</f>
        <v/>
      </c>
      <c r="D37" s="108" t="str">
        <f>IF(MCR!D37="","",MCR!D37)</f>
        <v/>
      </c>
      <c r="F37" s="109" t="str">
        <f>IF(MCR!F37="","",MCR!F37)</f>
        <v/>
      </c>
      <c r="H37" s="108" t="str">
        <f>IF(MCR!H37="","",MCR!H37)</f>
        <v/>
      </c>
      <c r="J37" s="3">
        <v>0</v>
      </c>
      <c r="L37" s="64">
        <f t="shared" si="0"/>
        <v>0</v>
      </c>
      <c r="N37" s="3"/>
      <c r="P37" s="64">
        <f t="shared" si="4"/>
        <v>0</v>
      </c>
      <c r="R37" s="66" t="str">
        <f t="shared" si="5"/>
        <v xml:space="preserve">  -  </v>
      </c>
      <c r="T37" s="119" t="str">
        <f>IF(MCR!T37="","",MCR!T37)</f>
        <v/>
      </c>
      <c r="U37" s="30"/>
      <c r="V37" s="64">
        <f t="shared" si="6"/>
        <v>0</v>
      </c>
      <c r="X37" s="64">
        <f t="shared" si="7"/>
        <v>0</v>
      </c>
      <c r="Z37" s="120"/>
      <c r="AB37" s="64">
        <f t="shared" si="1"/>
        <v>0</v>
      </c>
      <c r="AD37" s="66" t="str">
        <f t="shared" si="2"/>
        <v xml:space="preserve">  -  </v>
      </c>
      <c r="AE37" s="30"/>
      <c r="AG37" s="74" t="str">
        <f>IF(OR(AND(Summary!$D$15="General Business",PCR!D37="LTB"),AND(Summary!$D$15="Long Term Business",PCR!D37="GB")),"ERROR","")</f>
        <v/>
      </c>
      <c r="AI37" s="74" t="str">
        <f t="shared" si="3"/>
        <v/>
      </c>
    </row>
    <row r="38" spans="1:35" s="28" customFormat="1" ht="12.75" customHeight="1" x14ac:dyDescent="0.3">
      <c r="A38" s="25"/>
      <c r="B38" s="107" t="str">
        <f>IF(MCR!B38="","",MCR!B38)</f>
        <v/>
      </c>
      <c r="D38" s="108" t="str">
        <f>IF(MCR!D38="","",MCR!D38)</f>
        <v/>
      </c>
      <c r="F38" s="109" t="str">
        <f>IF(MCR!F38="","",MCR!F38)</f>
        <v/>
      </c>
      <c r="H38" s="108" t="str">
        <f>IF(MCR!H38="","",MCR!H38)</f>
        <v/>
      </c>
      <c r="J38" s="3">
        <v>0</v>
      </c>
      <c r="L38" s="64">
        <f t="shared" si="0"/>
        <v>0</v>
      </c>
      <c r="N38" s="3"/>
      <c r="P38" s="64">
        <f t="shared" si="4"/>
        <v>0</v>
      </c>
      <c r="R38" s="66" t="str">
        <f t="shared" si="5"/>
        <v xml:space="preserve">  -  </v>
      </c>
      <c r="T38" s="119" t="str">
        <f>IF(MCR!T38="","",MCR!T38)</f>
        <v/>
      </c>
      <c r="U38" s="30"/>
      <c r="V38" s="64">
        <f t="shared" si="6"/>
        <v>0</v>
      </c>
      <c r="X38" s="64">
        <f t="shared" si="7"/>
        <v>0</v>
      </c>
      <c r="Z38" s="120"/>
      <c r="AB38" s="64">
        <f t="shared" si="1"/>
        <v>0</v>
      </c>
      <c r="AD38" s="66" t="str">
        <f t="shared" si="2"/>
        <v xml:space="preserve">  -  </v>
      </c>
      <c r="AE38" s="30"/>
      <c r="AG38" s="74" t="str">
        <f>IF(OR(AND(Summary!$D$15="General Business",PCR!D38="LTB"),AND(Summary!$D$15="Long Term Business",PCR!D38="GB")),"ERROR","")</f>
        <v/>
      </c>
      <c r="AI38" s="74" t="str">
        <f t="shared" si="3"/>
        <v/>
      </c>
    </row>
    <row r="39" spans="1:35" s="28" customFormat="1" ht="12.75" customHeight="1" x14ac:dyDescent="0.3">
      <c r="A39" s="25"/>
      <c r="B39" s="107" t="str">
        <f>IF(MCR!B39="","",MCR!B39)</f>
        <v/>
      </c>
      <c r="D39" s="108" t="str">
        <f>IF(MCR!D39="","",MCR!D39)</f>
        <v/>
      </c>
      <c r="F39" s="109" t="str">
        <f>IF(MCR!F39="","",MCR!F39)</f>
        <v/>
      </c>
      <c r="H39" s="108" t="str">
        <f>IF(MCR!H39="","",MCR!H39)</f>
        <v/>
      </c>
      <c r="J39" s="3">
        <v>0</v>
      </c>
      <c r="L39" s="64">
        <f t="shared" si="0"/>
        <v>0</v>
      </c>
      <c r="N39" s="3"/>
      <c r="P39" s="64">
        <f t="shared" si="4"/>
        <v>0</v>
      </c>
      <c r="R39" s="66" t="str">
        <f t="shared" si="5"/>
        <v xml:space="preserve">  -  </v>
      </c>
      <c r="T39" s="119" t="str">
        <f>IF(MCR!T39="","",MCR!T39)</f>
        <v/>
      </c>
      <c r="U39" s="30"/>
      <c r="V39" s="64">
        <f t="shared" si="6"/>
        <v>0</v>
      </c>
      <c r="X39" s="64">
        <f t="shared" si="7"/>
        <v>0</v>
      </c>
      <c r="Z39" s="120"/>
      <c r="AB39" s="64">
        <f t="shared" si="1"/>
        <v>0</v>
      </c>
      <c r="AD39" s="66" t="str">
        <f t="shared" si="2"/>
        <v xml:space="preserve">  -  </v>
      </c>
      <c r="AE39" s="30"/>
      <c r="AG39" s="74" t="str">
        <f>IF(OR(AND(Summary!$D$15="General Business",PCR!D39="LTB"),AND(Summary!$D$15="Long Term Business",PCR!D39="GB")),"ERROR","")</f>
        <v/>
      </c>
      <c r="AI39" s="74" t="str">
        <f t="shared" si="3"/>
        <v/>
      </c>
    </row>
    <row r="40" spans="1:35" s="28" customFormat="1" ht="12.75" customHeight="1" x14ac:dyDescent="0.3">
      <c r="A40" s="25"/>
      <c r="B40" s="107" t="str">
        <f>IF(MCR!B40="","",MCR!B40)</f>
        <v/>
      </c>
      <c r="D40" s="108" t="str">
        <f>IF(MCR!D40="","",MCR!D40)</f>
        <v/>
      </c>
      <c r="F40" s="109" t="str">
        <f>IF(MCR!F40="","",MCR!F40)</f>
        <v/>
      </c>
      <c r="H40" s="108" t="str">
        <f>IF(MCR!H40="","",MCR!H40)</f>
        <v/>
      </c>
      <c r="J40" s="3">
        <v>0</v>
      </c>
      <c r="L40" s="64">
        <f t="shared" si="0"/>
        <v>0</v>
      </c>
      <c r="N40" s="3"/>
      <c r="P40" s="64">
        <f t="shared" si="4"/>
        <v>0</v>
      </c>
      <c r="R40" s="66" t="str">
        <f t="shared" si="5"/>
        <v xml:space="preserve">  -  </v>
      </c>
      <c r="T40" s="119" t="str">
        <f>IF(MCR!T40="","",MCR!T40)</f>
        <v/>
      </c>
      <c r="U40" s="30"/>
      <c r="V40" s="64">
        <f t="shared" si="6"/>
        <v>0</v>
      </c>
      <c r="X40" s="64">
        <f t="shared" si="7"/>
        <v>0</v>
      </c>
      <c r="Z40" s="120"/>
      <c r="AB40" s="64">
        <f t="shared" si="1"/>
        <v>0</v>
      </c>
      <c r="AD40" s="66" t="str">
        <f t="shared" si="2"/>
        <v xml:space="preserve">  -  </v>
      </c>
      <c r="AE40" s="30"/>
      <c r="AG40" s="74" t="str">
        <f>IF(OR(AND(Summary!$D$15="General Business",PCR!D40="LTB"),AND(Summary!$D$15="Long Term Business",PCR!D40="GB")),"ERROR","")</f>
        <v/>
      </c>
      <c r="AI40" s="74" t="str">
        <f t="shared" si="3"/>
        <v/>
      </c>
    </row>
    <row r="41" spans="1:35" s="28" customFormat="1" ht="12.75" hidden="1" customHeight="1" outlineLevel="1" x14ac:dyDescent="0.3">
      <c r="A41" s="25"/>
      <c r="B41" s="107" t="str">
        <f>IF(MCR!B41="","",MCR!B41)</f>
        <v/>
      </c>
      <c r="D41" s="108" t="str">
        <f>IF(MCR!D41="","",MCR!D41)</f>
        <v/>
      </c>
      <c r="F41" s="109" t="str">
        <f>IF(MCR!F41="","",MCR!F41)</f>
        <v/>
      </c>
      <c r="H41" s="108" t="str">
        <f>IF(MCR!H41="","",MCR!H41)</f>
        <v/>
      </c>
      <c r="J41" s="3">
        <v>0</v>
      </c>
      <c r="L41" s="64">
        <f t="shared" si="0"/>
        <v>0</v>
      </c>
      <c r="N41" s="3"/>
      <c r="P41" s="64">
        <f t="shared" si="4"/>
        <v>0</v>
      </c>
      <c r="R41" s="66" t="str">
        <f t="shared" si="5"/>
        <v xml:space="preserve">  -  </v>
      </c>
      <c r="T41" s="119" t="str">
        <f>IF(MCR!T41="","",MCR!T41)</f>
        <v/>
      </c>
      <c r="U41" s="30"/>
      <c r="V41" s="64">
        <f t="shared" si="6"/>
        <v>0</v>
      </c>
      <c r="X41" s="64">
        <f t="shared" si="7"/>
        <v>0</v>
      </c>
      <c r="Z41" s="120"/>
      <c r="AB41" s="64">
        <f t="shared" si="1"/>
        <v>0</v>
      </c>
      <c r="AD41" s="66" t="str">
        <f t="shared" si="2"/>
        <v xml:space="preserve">  -  </v>
      </c>
      <c r="AE41" s="30"/>
      <c r="AG41" s="74" t="str">
        <f>IF(OR(AND(Summary!$D$15="General Business",PCR!D41="LTB"),AND(Summary!$D$15="Long Term Business",PCR!D41="GB")),"ERROR","")</f>
        <v/>
      </c>
      <c r="AI41" s="74" t="str">
        <f t="shared" si="3"/>
        <v/>
      </c>
    </row>
    <row r="42" spans="1:35" s="28" customFormat="1" ht="12.75" hidden="1" customHeight="1" outlineLevel="1" x14ac:dyDescent="0.3">
      <c r="A42" s="25"/>
      <c r="B42" s="107" t="str">
        <f>IF(MCR!B42="","",MCR!B42)</f>
        <v/>
      </c>
      <c r="D42" s="108" t="str">
        <f>IF(MCR!D42="","",MCR!D42)</f>
        <v/>
      </c>
      <c r="F42" s="109" t="str">
        <f>IF(MCR!F42="","",MCR!F42)</f>
        <v/>
      </c>
      <c r="H42" s="108" t="str">
        <f>IF(MCR!H42="","",MCR!H42)</f>
        <v/>
      </c>
      <c r="J42" s="3">
        <v>0</v>
      </c>
      <c r="L42" s="64">
        <f t="shared" si="0"/>
        <v>0</v>
      </c>
      <c r="N42" s="3"/>
      <c r="P42" s="64">
        <f t="shared" si="4"/>
        <v>0</v>
      </c>
      <c r="R42" s="66" t="str">
        <f t="shared" si="5"/>
        <v xml:space="preserve">  -  </v>
      </c>
      <c r="T42" s="119" t="str">
        <f>IF(MCR!T42="","",MCR!T42)</f>
        <v/>
      </c>
      <c r="U42" s="30"/>
      <c r="V42" s="64">
        <f t="shared" si="6"/>
        <v>0</v>
      </c>
      <c r="X42" s="64">
        <f t="shared" si="7"/>
        <v>0</v>
      </c>
      <c r="Z42" s="120"/>
      <c r="AB42" s="64">
        <f t="shared" si="1"/>
        <v>0</v>
      </c>
      <c r="AD42" s="66" t="str">
        <f t="shared" si="2"/>
        <v xml:space="preserve">  -  </v>
      </c>
      <c r="AE42" s="30"/>
      <c r="AG42" s="74" t="str">
        <f>IF(OR(AND(Summary!$D$15="General Business",PCR!D42="LTB"),AND(Summary!$D$15="Long Term Business",PCR!D42="GB")),"ERROR","")</f>
        <v/>
      </c>
      <c r="AI42" s="74" t="str">
        <f t="shared" si="3"/>
        <v/>
      </c>
    </row>
    <row r="43" spans="1:35" s="28" customFormat="1" ht="12.75" hidden="1" customHeight="1" outlineLevel="1" x14ac:dyDescent="0.3">
      <c r="A43" s="25"/>
      <c r="B43" s="107" t="str">
        <f>IF(MCR!B43="","",MCR!B43)</f>
        <v/>
      </c>
      <c r="D43" s="108" t="str">
        <f>IF(MCR!D43="","",MCR!D43)</f>
        <v/>
      </c>
      <c r="F43" s="109" t="str">
        <f>IF(MCR!F43="","",MCR!F43)</f>
        <v/>
      </c>
      <c r="H43" s="108" t="str">
        <f>IF(MCR!H43="","",MCR!H43)</f>
        <v/>
      </c>
      <c r="J43" s="3">
        <v>0</v>
      </c>
      <c r="L43" s="64">
        <f t="shared" si="0"/>
        <v>0</v>
      </c>
      <c r="N43" s="3"/>
      <c r="P43" s="64">
        <f t="shared" si="4"/>
        <v>0</v>
      </c>
      <c r="R43" s="66" t="str">
        <f t="shared" si="5"/>
        <v xml:space="preserve">  -  </v>
      </c>
      <c r="T43" s="119" t="str">
        <f>IF(MCR!T43="","",MCR!T43)</f>
        <v/>
      </c>
      <c r="U43" s="30"/>
      <c r="V43" s="64">
        <f t="shared" si="6"/>
        <v>0</v>
      </c>
      <c r="X43" s="64">
        <f t="shared" si="7"/>
        <v>0</v>
      </c>
      <c r="Z43" s="120"/>
      <c r="AB43" s="64">
        <f t="shared" si="1"/>
        <v>0</v>
      </c>
      <c r="AD43" s="66" t="str">
        <f t="shared" si="2"/>
        <v xml:space="preserve">  -  </v>
      </c>
      <c r="AE43" s="30"/>
      <c r="AG43" s="74" t="str">
        <f>IF(OR(AND(Summary!$D$15="General Business",PCR!D43="LTB"),AND(Summary!$D$15="Long Term Business",PCR!D43="GB")),"ERROR","")</f>
        <v/>
      </c>
      <c r="AI43" s="74" t="str">
        <f t="shared" si="3"/>
        <v/>
      </c>
    </row>
    <row r="44" spans="1:35" s="28" customFormat="1" ht="12.75" hidden="1" customHeight="1" outlineLevel="1" x14ac:dyDescent="0.3">
      <c r="A44" s="25"/>
      <c r="B44" s="107" t="str">
        <f>IF(MCR!B44="","",MCR!B44)</f>
        <v/>
      </c>
      <c r="D44" s="108" t="str">
        <f>IF(MCR!D44="","",MCR!D44)</f>
        <v/>
      </c>
      <c r="F44" s="109" t="str">
        <f>IF(MCR!F44="","",MCR!F44)</f>
        <v/>
      </c>
      <c r="H44" s="108" t="str">
        <f>IF(MCR!H44="","",MCR!H44)</f>
        <v/>
      </c>
      <c r="J44" s="3">
        <v>0</v>
      </c>
      <c r="L44" s="64">
        <f t="shared" si="0"/>
        <v>0</v>
      </c>
      <c r="N44" s="3"/>
      <c r="P44" s="64">
        <f t="shared" si="4"/>
        <v>0</v>
      </c>
      <c r="R44" s="66" t="str">
        <f t="shared" si="5"/>
        <v xml:space="preserve">  -  </v>
      </c>
      <c r="T44" s="119" t="str">
        <f>IF(MCR!T44="","",MCR!T44)</f>
        <v/>
      </c>
      <c r="U44" s="30"/>
      <c r="V44" s="64">
        <f t="shared" si="6"/>
        <v>0</v>
      </c>
      <c r="X44" s="64">
        <f t="shared" si="7"/>
        <v>0</v>
      </c>
      <c r="Z44" s="120"/>
      <c r="AB44" s="64">
        <f t="shared" si="1"/>
        <v>0</v>
      </c>
      <c r="AD44" s="66" t="str">
        <f t="shared" si="2"/>
        <v xml:space="preserve">  -  </v>
      </c>
      <c r="AE44" s="30"/>
      <c r="AG44" s="74" t="str">
        <f>IF(OR(AND(Summary!$D$15="General Business",PCR!D44="LTB"),AND(Summary!$D$15="Long Term Business",PCR!D44="GB")),"ERROR","")</f>
        <v/>
      </c>
      <c r="AI44" s="74" t="str">
        <f t="shared" si="3"/>
        <v/>
      </c>
    </row>
    <row r="45" spans="1:35" s="28" customFormat="1" ht="12.75" hidden="1" customHeight="1" outlineLevel="1" x14ac:dyDescent="0.3">
      <c r="A45" s="25"/>
      <c r="B45" s="107" t="str">
        <f>IF(MCR!B45="","",MCR!B45)</f>
        <v/>
      </c>
      <c r="D45" s="108" t="str">
        <f>IF(MCR!D45="","",MCR!D45)</f>
        <v/>
      </c>
      <c r="F45" s="109" t="str">
        <f>IF(MCR!F45="","",MCR!F45)</f>
        <v/>
      </c>
      <c r="H45" s="108" t="str">
        <f>IF(MCR!H45="","",MCR!H45)</f>
        <v/>
      </c>
      <c r="J45" s="3">
        <v>0</v>
      </c>
      <c r="L45" s="64">
        <f t="shared" si="0"/>
        <v>0</v>
      </c>
      <c r="N45" s="3"/>
      <c r="P45" s="64">
        <f t="shared" si="4"/>
        <v>0</v>
      </c>
      <c r="R45" s="66" t="str">
        <f t="shared" si="5"/>
        <v xml:space="preserve">  -  </v>
      </c>
      <c r="T45" s="119" t="str">
        <f>IF(MCR!T45="","",MCR!T45)</f>
        <v/>
      </c>
      <c r="U45" s="30"/>
      <c r="V45" s="64">
        <f t="shared" si="6"/>
        <v>0</v>
      </c>
      <c r="X45" s="64">
        <f t="shared" si="7"/>
        <v>0</v>
      </c>
      <c r="Z45" s="120"/>
      <c r="AB45" s="64">
        <f t="shared" si="1"/>
        <v>0</v>
      </c>
      <c r="AD45" s="66" t="str">
        <f t="shared" si="2"/>
        <v xml:space="preserve">  -  </v>
      </c>
      <c r="AE45" s="30"/>
      <c r="AG45" s="74" t="str">
        <f>IF(OR(AND(Summary!$D$15="General Business",PCR!D45="LTB"),AND(Summary!$D$15="Long Term Business",PCR!D45="GB")),"ERROR","")</f>
        <v/>
      </c>
      <c r="AI45" s="74" t="str">
        <f t="shared" si="3"/>
        <v/>
      </c>
    </row>
    <row r="46" spans="1:35" s="28" customFormat="1" ht="12.75" hidden="1" customHeight="1" outlineLevel="1" x14ac:dyDescent="0.3">
      <c r="A46" s="25"/>
      <c r="B46" s="107" t="str">
        <f>IF(MCR!B46="","",MCR!B46)</f>
        <v/>
      </c>
      <c r="D46" s="108" t="str">
        <f>IF(MCR!D46="","",MCR!D46)</f>
        <v/>
      </c>
      <c r="F46" s="109" t="str">
        <f>IF(MCR!F46="","",MCR!F46)</f>
        <v/>
      </c>
      <c r="H46" s="108" t="str">
        <f>IF(MCR!H46="","",MCR!H46)</f>
        <v/>
      </c>
      <c r="J46" s="3">
        <v>0</v>
      </c>
      <c r="L46" s="64">
        <f t="shared" si="0"/>
        <v>0</v>
      </c>
      <c r="N46" s="3"/>
      <c r="P46" s="64">
        <f t="shared" si="4"/>
        <v>0</v>
      </c>
      <c r="R46" s="66" t="str">
        <f t="shared" si="5"/>
        <v xml:space="preserve">  -  </v>
      </c>
      <c r="T46" s="119" t="str">
        <f>IF(MCR!T46="","",MCR!T46)</f>
        <v/>
      </c>
      <c r="U46" s="30"/>
      <c r="V46" s="64">
        <f t="shared" si="6"/>
        <v>0</v>
      </c>
      <c r="X46" s="64">
        <f t="shared" si="7"/>
        <v>0</v>
      </c>
      <c r="Z46" s="120"/>
      <c r="AB46" s="64">
        <f t="shared" si="1"/>
        <v>0</v>
      </c>
      <c r="AD46" s="66" t="str">
        <f t="shared" si="2"/>
        <v xml:space="preserve">  -  </v>
      </c>
      <c r="AE46" s="30"/>
      <c r="AG46" s="74" t="str">
        <f>IF(OR(AND(Summary!$D$15="General Business",PCR!D46="LTB"),AND(Summary!$D$15="Long Term Business",PCR!D46="GB")),"ERROR","")</f>
        <v/>
      </c>
      <c r="AI46" s="74" t="str">
        <f t="shared" si="3"/>
        <v/>
      </c>
    </row>
    <row r="47" spans="1:35" s="28" customFormat="1" ht="12.75" hidden="1" customHeight="1" outlineLevel="1" x14ac:dyDescent="0.3">
      <c r="A47" s="25"/>
      <c r="B47" s="107" t="str">
        <f>IF(MCR!B47="","",MCR!B47)</f>
        <v/>
      </c>
      <c r="D47" s="108" t="str">
        <f>IF(MCR!D47="","",MCR!D47)</f>
        <v/>
      </c>
      <c r="F47" s="109" t="str">
        <f>IF(MCR!F47="","",MCR!F47)</f>
        <v/>
      </c>
      <c r="H47" s="108" t="str">
        <f>IF(MCR!H47="","",MCR!H47)</f>
        <v/>
      </c>
      <c r="J47" s="3">
        <v>0</v>
      </c>
      <c r="L47" s="64">
        <f t="shared" si="0"/>
        <v>0</v>
      </c>
      <c r="N47" s="3"/>
      <c r="P47" s="64">
        <f t="shared" si="4"/>
        <v>0</v>
      </c>
      <c r="R47" s="66" t="str">
        <f t="shared" si="5"/>
        <v xml:space="preserve">  -  </v>
      </c>
      <c r="T47" s="119" t="str">
        <f>IF(MCR!T47="","",MCR!T47)</f>
        <v/>
      </c>
      <c r="U47" s="30"/>
      <c r="V47" s="64">
        <f t="shared" si="6"/>
        <v>0</v>
      </c>
      <c r="X47" s="64">
        <f t="shared" si="7"/>
        <v>0</v>
      </c>
      <c r="Z47" s="120"/>
      <c r="AB47" s="64">
        <f t="shared" si="1"/>
        <v>0</v>
      </c>
      <c r="AD47" s="66" t="str">
        <f t="shared" si="2"/>
        <v xml:space="preserve">  -  </v>
      </c>
      <c r="AE47" s="30"/>
      <c r="AG47" s="74" t="str">
        <f>IF(OR(AND(Summary!$D$15="General Business",PCR!D47="LTB"),AND(Summary!$D$15="Long Term Business",PCR!D47="GB")),"ERROR","")</f>
        <v/>
      </c>
      <c r="AI47" s="74" t="str">
        <f t="shared" si="3"/>
        <v/>
      </c>
    </row>
    <row r="48" spans="1:35" s="28" customFormat="1" ht="12.75" hidden="1" customHeight="1" outlineLevel="1" x14ac:dyDescent="0.3">
      <c r="A48" s="25"/>
      <c r="B48" s="107" t="str">
        <f>IF(MCR!B48="","",MCR!B48)</f>
        <v/>
      </c>
      <c r="D48" s="108" t="str">
        <f>IF(MCR!D48="","",MCR!D48)</f>
        <v/>
      </c>
      <c r="F48" s="109" t="str">
        <f>IF(MCR!F48="","",MCR!F48)</f>
        <v/>
      </c>
      <c r="H48" s="108" t="str">
        <f>IF(MCR!H48="","",MCR!H48)</f>
        <v/>
      </c>
      <c r="J48" s="3">
        <v>0</v>
      </c>
      <c r="L48" s="64">
        <f t="shared" si="0"/>
        <v>0</v>
      </c>
      <c r="N48" s="3"/>
      <c r="P48" s="64">
        <f t="shared" si="4"/>
        <v>0</v>
      </c>
      <c r="R48" s="66" t="str">
        <f t="shared" si="5"/>
        <v xml:space="preserve">  -  </v>
      </c>
      <c r="T48" s="119" t="str">
        <f>IF(MCR!T48="","",MCR!T48)</f>
        <v/>
      </c>
      <c r="U48" s="30"/>
      <c r="V48" s="64">
        <f t="shared" si="6"/>
        <v>0</v>
      </c>
      <c r="X48" s="64">
        <f t="shared" si="7"/>
        <v>0</v>
      </c>
      <c r="Z48" s="120"/>
      <c r="AB48" s="64">
        <f t="shared" si="1"/>
        <v>0</v>
      </c>
      <c r="AD48" s="66" t="str">
        <f t="shared" si="2"/>
        <v xml:space="preserve">  -  </v>
      </c>
      <c r="AE48" s="30"/>
      <c r="AG48" s="74" t="str">
        <f>IF(OR(AND(Summary!$D$15="General Business",PCR!D48="LTB"),AND(Summary!$D$15="Long Term Business",PCR!D48="GB")),"ERROR","")</f>
        <v/>
      </c>
      <c r="AI48" s="74" t="str">
        <f t="shared" si="3"/>
        <v/>
      </c>
    </row>
    <row r="49" spans="1:35" s="28" customFormat="1" ht="12.75" hidden="1" customHeight="1" outlineLevel="1" x14ac:dyDescent="0.3">
      <c r="A49" s="25"/>
      <c r="B49" s="107" t="str">
        <f>IF(MCR!B49="","",MCR!B49)</f>
        <v/>
      </c>
      <c r="D49" s="108" t="str">
        <f>IF(MCR!D49="","",MCR!D49)</f>
        <v/>
      </c>
      <c r="F49" s="109" t="str">
        <f>IF(MCR!F49="","",MCR!F49)</f>
        <v/>
      </c>
      <c r="H49" s="108" t="str">
        <f>IF(MCR!H49="","",MCR!H49)</f>
        <v/>
      </c>
      <c r="J49" s="3">
        <v>0</v>
      </c>
      <c r="L49" s="64">
        <f t="shared" si="0"/>
        <v>0</v>
      </c>
      <c r="N49" s="3"/>
      <c r="P49" s="64">
        <f t="shared" si="4"/>
        <v>0</v>
      </c>
      <c r="R49" s="66" t="str">
        <f t="shared" si="5"/>
        <v xml:space="preserve">  -  </v>
      </c>
      <c r="T49" s="119" t="str">
        <f>IF(MCR!T49="","",MCR!T49)</f>
        <v/>
      </c>
      <c r="U49" s="30"/>
      <c r="V49" s="64">
        <f t="shared" si="6"/>
        <v>0</v>
      </c>
      <c r="X49" s="64">
        <f t="shared" si="7"/>
        <v>0</v>
      </c>
      <c r="Z49" s="120"/>
      <c r="AB49" s="64">
        <f t="shared" si="1"/>
        <v>0</v>
      </c>
      <c r="AD49" s="66" t="str">
        <f t="shared" si="2"/>
        <v xml:space="preserve">  -  </v>
      </c>
      <c r="AE49" s="30"/>
      <c r="AG49" s="74" t="str">
        <f>IF(OR(AND(Summary!$D$15="General Business",PCR!D49="LTB"),AND(Summary!$D$15="Long Term Business",PCR!D49="GB")),"ERROR","")</f>
        <v/>
      </c>
      <c r="AI49" s="74" t="str">
        <f t="shared" si="3"/>
        <v/>
      </c>
    </row>
    <row r="50" spans="1:35" s="28" customFormat="1" ht="12.75" hidden="1" customHeight="1" outlineLevel="1" x14ac:dyDescent="0.3">
      <c r="A50" s="25"/>
      <c r="B50" s="107" t="str">
        <f>IF(MCR!B50="","",MCR!B50)</f>
        <v/>
      </c>
      <c r="D50" s="108" t="str">
        <f>IF(MCR!D50="","",MCR!D50)</f>
        <v/>
      </c>
      <c r="F50" s="109" t="str">
        <f>IF(MCR!F50="","",MCR!F50)</f>
        <v/>
      </c>
      <c r="H50" s="108" t="str">
        <f>IF(MCR!H50="","",MCR!H50)</f>
        <v/>
      </c>
      <c r="J50" s="3">
        <v>0</v>
      </c>
      <c r="L50" s="64">
        <f t="shared" si="0"/>
        <v>0</v>
      </c>
      <c r="N50" s="3"/>
      <c r="P50" s="64">
        <f t="shared" si="4"/>
        <v>0</v>
      </c>
      <c r="R50" s="66" t="str">
        <f t="shared" si="5"/>
        <v xml:space="preserve">  -  </v>
      </c>
      <c r="T50" s="119" t="str">
        <f>IF(MCR!T50="","",MCR!T50)</f>
        <v/>
      </c>
      <c r="U50" s="30"/>
      <c r="V50" s="64">
        <f t="shared" si="6"/>
        <v>0</v>
      </c>
      <c r="X50" s="64">
        <f t="shared" si="7"/>
        <v>0</v>
      </c>
      <c r="Z50" s="120"/>
      <c r="AB50" s="64">
        <f t="shared" si="1"/>
        <v>0</v>
      </c>
      <c r="AD50" s="66" t="str">
        <f t="shared" si="2"/>
        <v xml:space="preserve">  -  </v>
      </c>
      <c r="AE50" s="30"/>
      <c r="AG50" s="74" t="str">
        <f>IF(OR(AND(Summary!$D$15="General Business",PCR!D50="LTB"),AND(Summary!$D$15="Long Term Business",PCR!D50="GB")),"ERROR","")</f>
        <v/>
      </c>
      <c r="AI50" s="74" t="str">
        <f t="shared" si="3"/>
        <v/>
      </c>
    </row>
    <row r="51" spans="1:35" s="28" customFormat="1" ht="12.75" hidden="1" customHeight="1" outlineLevel="1" x14ac:dyDescent="0.3">
      <c r="A51" s="25"/>
      <c r="B51" s="107" t="str">
        <f>IF(MCR!B51="","",MCR!B51)</f>
        <v/>
      </c>
      <c r="D51" s="108" t="str">
        <f>IF(MCR!D51="","",MCR!D51)</f>
        <v/>
      </c>
      <c r="F51" s="109" t="str">
        <f>IF(MCR!F51="","",MCR!F51)</f>
        <v/>
      </c>
      <c r="H51" s="108" t="str">
        <f>IF(MCR!H51="","",MCR!H51)</f>
        <v/>
      </c>
      <c r="J51" s="3">
        <v>0</v>
      </c>
      <c r="L51" s="64">
        <f t="shared" si="0"/>
        <v>0</v>
      </c>
      <c r="N51" s="3"/>
      <c r="P51" s="64">
        <f t="shared" si="4"/>
        <v>0</v>
      </c>
      <c r="R51" s="66" t="str">
        <f t="shared" si="5"/>
        <v xml:space="preserve">  -  </v>
      </c>
      <c r="T51" s="119" t="str">
        <f>IF(MCR!T51="","",MCR!T51)</f>
        <v/>
      </c>
      <c r="U51" s="30"/>
      <c r="V51" s="64">
        <f t="shared" si="6"/>
        <v>0</v>
      </c>
      <c r="X51" s="64">
        <f t="shared" si="7"/>
        <v>0</v>
      </c>
      <c r="Z51" s="120"/>
      <c r="AB51" s="64">
        <f t="shared" si="1"/>
        <v>0</v>
      </c>
      <c r="AD51" s="66" t="str">
        <f t="shared" si="2"/>
        <v xml:space="preserve">  -  </v>
      </c>
      <c r="AE51" s="30"/>
      <c r="AG51" s="74" t="str">
        <f>IF(OR(AND(Summary!$D$15="General Business",PCR!D51="LTB"),AND(Summary!$D$15="Long Term Business",PCR!D51="GB")),"ERROR","")</f>
        <v/>
      </c>
      <c r="AI51" s="74" t="str">
        <f t="shared" si="3"/>
        <v/>
      </c>
    </row>
    <row r="52" spans="1:35" s="28" customFormat="1" ht="12.75" hidden="1" customHeight="1" outlineLevel="1" x14ac:dyDescent="0.3">
      <c r="A52" s="25"/>
      <c r="B52" s="107" t="str">
        <f>IF(MCR!B52="","",MCR!B52)</f>
        <v/>
      </c>
      <c r="D52" s="108" t="str">
        <f>IF(MCR!D52="","",MCR!D52)</f>
        <v/>
      </c>
      <c r="F52" s="109" t="str">
        <f>IF(MCR!F52="","",MCR!F52)</f>
        <v/>
      </c>
      <c r="H52" s="108" t="str">
        <f>IF(MCR!H52="","",MCR!H52)</f>
        <v/>
      </c>
      <c r="J52" s="3">
        <v>0</v>
      </c>
      <c r="L52" s="64">
        <f t="shared" si="0"/>
        <v>0</v>
      </c>
      <c r="N52" s="3"/>
      <c r="P52" s="64">
        <f t="shared" si="4"/>
        <v>0</v>
      </c>
      <c r="R52" s="66" t="str">
        <f t="shared" si="5"/>
        <v xml:space="preserve">  -  </v>
      </c>
      <c r="T52" s="119" t="str">
        <f>IF(MCR!T52="","",MCR!T52)</f>
        <v/>
      </c>
      <c r="U52" s="30"/>
      <c r="V52" s="64">
        <f t="shared" si="6"/>
        <v>0</v>
      </c>
      <c r="X52" s="64">
        <f t="shared" si="7"/>
        <v>0</v>
      </c>
      <c r="Z52" s="120"/>
      <c r="AB52" s="64">
        <f t="shared" si="1"/>
        <v>0</v>
      </c>
      <c r="AD52" s="66" t="str">
        <f t="shared" si="2"/>
        <v xml:space="preserve">  -  </v>
      </c>
      <c r="AE52" s="30"/>
      <c r="AG52" s="74" t="str">
        <f>IF(OR(AND(Summary!$D$15="General Business",PCR!D52="LTB"),AND(Summary!$D$15="Long Term Business",PCR!D52="GB")),"ERROR","")</f>
        <v/>
      </c>
      <c r="AI52" s="74" t="str">
        <f t="shared" si="3"/>
        <v/>
      </c>
    </row>
    <row r="53" spans="1:35" s="28" customFormat="1" ht="12.75" hidden="1" customHeight="1" outlineLevel="1" x14ac:dyDescent="0.3">
      <c r="A53" s="25"/>
      <c r="B53" s="107" t="str">
        <f>IF(MCR!B53="","",MCR!B53)</f>
        <v/>
      </c>
      <c r="D53" s="108" t="str">
        <f>IF(MCR!D53="","",MCR!D53)</f>
        <v/>
      </c>
      <c r="F53" s="109" t="str">
        <f>IF(MCR!F53="","",MCR!F53)</f>
        <v/>
      </c>
      <c r="H53" s="108" t="str">
        <f>IF(MCR!H53="","",MCR!H53)</f>
        <v/>
      </c>
      <c r="J53" s="3">
        <v>0</v>
      </c>
      <c r="L53" s="64">
        <f t="shared" si="0"/>
        <v>0</v>
      </c>
      <c r="N53" s="3"/>
      <c r="P53" s="64">
        <f t="shared" si="4"/>
        <v>0</v>
      </c>
      <c r="R53" s="66" t="str">
        <f t="shared" si="5"/>
        <v xml:space="preserve">  -  </v>
      </c>
      <c r="T53" s="119" t="str">
        <f>IF(MCR!T53="","",MCR!T53)</f>
        <v/>
      </c>
      <c r="U53" s="30"/>
      <c r="V53" s="64">
        <f t="shared" si="6"/>
        <v>0</v>
      </c>
      <c r="X53" s="64">
        <f t="shared" si="7"/>
        <v>0</v>
      </c>
      <c r="Z53" s="120"/>
      <c r="AB53" s="64">
        <f t="shared" si="1"/>
        <v>0</v>
      </c>
      <c r="AD53" s="66" t="str">
        <f t="shared" si="2"/>
        <v xml:space="preserve">  -  </v>
      </c>
      <c r="AE53" s="30"/>
      <c r="AG53" s="74" t="str">
        <f>IF(OR(AND(Summary!$D$15="General Business",PCR!D53="LTB"),AND(Summary!$D$15="Long Term Business",PCR!D53="GB")),"ERROR","")</f>
        <v/>
      </c>
      <c r="AI53" s="74" t="str">
        <f t="shared" si="3"/>
        <v/>
      </c>
    </row>
    <row r="54" spans="1:35" s="28" customFormat="1" ht="12.75" hidden="1" customHeight="1" outlineLevel="1" x14ac:dyDescent="0.3">
      <c r="A54" s="25"/>
      <c r="B54" s="107" t="str">
        <f>IF(MCR!B54="","",MCR!B54)</f>
        <v/>
      </c>
      <c r="D54" s="108" t="str">
        <f>IF(MCR!D54="","",MCR!D54)</f>
        <v/>
      </c>
      <c r="F54" s="109" t="str">
        <f>IF(MCR!F54="","",MCR!F54)</f>
        <v/>
      </c>
      <c r="H54" s="108" t="str">
        <f>IF(MCR!H54="","",MCR!H54)</f>
        <v/>
      </c>
      <c r="J54" s="3">
        <v>0</v>
      </c>
      <c r="L54" s="64">
        <f t="shared" si="0"/>
        <v>0</v>
      </c>
      <c r="N54" s="3"/>
      <c r="P54" s="64">
        <f t="shared" si="4"/>
        <v>0</v>
      </c>
      <c r="R54" s="66" t="str">
        <f t="shared" si="5"/>
        <v xml:space="preserve">  -  </v>
      </c>
      <c r="T54" s="119" t="str">
        <f>IF(MCR!T54="","",MCR!T54)</f>
        <v/>
      </c>
      <c r="U54" s="30"/>
      <c r="V54" s="64">
        <f t="shared" si="6"/>
        <v>0</v>
      </c>
      <c r="X54" s="64">
        <f t="shared" si="7"/>
        <v>0</v>
      </c>
      <c r="Z54" s="120"/>
      <c r="AB54" s="64">
        <f t="shared" si="1"/>
        <v>0</v>
      </c>
      <c r="AD54" s="66" t="str">
        <f t="shared" si="2"/>
        <v xml:space="preserve">  -  </v>
      </c>
      <c r="AE54" s="30"/>
      <c r="AG54" s="74" t="str">
        <f>IF(OR(AND(Summary!$D$15="General Business",PCR!D54="LTB"),AND(Summary!$D$15="Long Term Business",PCR!D54="GB")),"ERROR","")</f>
        <v/>
      </c>
      <c r="AI54" s="74" t="str">
        <f t="shared" si="3"/>
        <v/>
      </c>
    </row>
    <row r="55" spans="1:35" s="28" customFormat="1" ht="12.75" hidden="1" customHeight="1" outlineLevel="1" x14ac:dyDescent="0.3">
      <c r="A55" s="25"/>
      <c r="B55" s="107" t="str">
        <f>IF(MCR!B55="","",MCR!B55)</f>
        <v/>
      </c>
      <c r="D55" s="108" t="str">
        <f>IF(MCR!D55="","",MCR!D55)</f>
        <v/>
      </c>
      <c r="F55" s="109" t="str">
        <f>IF(MCR!F55="","",MCR!F55)</f>
        <v/>
      </c>
      <c r="H55" s="108" t="str">
        <f>IF(MCR!H55="","",MCR!H55)</f>
        <v/>
      </c>
      <c r="J55" s="3">
        <v>0</v>
      </c>
      <c r="L55" s="64">
        <f t="shared" si="0"/>
        <v>0</v>
      </c>
      <c r="N55" s="3"/>
      <c r="P55" s="64">
        <f t="shared" si="4"/>
        <v>0</v>
      </c>
      <c r="R55" s="66" t="str">
        <f t="shared" si="5"/>
        <v xml:space="preserve">  -  </v>
      </c>
      <c r="T55" s="119" t="str">
        <f>IF(MCR!T55="","",MCR!T55)</f>
        <v/>
      </c>
      <c r="U55" s="30"/>
      <c r="V55" s="64">
        <f t="shared" si="6"/>
        <v>0</v>
      </c>
      <c r="X55" s="64">
        <f t="shared" si="7"/>
        <v>0</v>
      </c>
      <c r="Z55" s="120"/>
      <c r="AB55" s="64">
        <f t="shared" si="1"/>
        <v>0</v>
      </c>
      <c r="AD55" s="66" t="str">
        <f t="shared" si="2"/>
        <v xml:space="preserve">  -  </v>
      </c>
      <c r="AE55" s="30"/>
      <c r="AG55" s="74" t="str">
        <f>IF(OR(AND(Summary!$D$15="General Business",PCR!D55="LTB"),AND(Summary!$D$15="Long Term Business",PCR!D55="GB")),"ERROR","")</f>
        <v/>
      </c>
      <c r="AI55" s="74" t="str">
        <f t="shared" si="3"/>
        <v/>
      </c>
    </row>
    <row r="56" spans="1:35" s="28" customFormat="1" ht="12.75" hidden="1" customHeight="1" outlineLevel="1" x14ac:dyDescent="0.3">
      <c r="A56" s="25"/>
      <c r="B56" s="107" t="str">
        <f>IF(MCR!B56="","",MCR!B56)</f>
        <v/>
      </c>
      <c r="D56" s="108" t="str">
        <f>IF(MCR!D56="","",MCR!D56)</f>
        <v/>
      </c>
      <c r="F56" s="109" t="str">
        <f>IF(MCR!F56="","",MCR!F56)</f>
        <v/>
      </c>
      <c r="H56" s="108" t="str">
        <f>IF(MCR!H56="","",MCR!H56)</f>
        <v/>
      </c>
      <c r="J56" s="3">
        <v>0</v>
      </c>
      <c r="L56" s="64">
        <f t="shared" si="0"/>
        <v>0</v>
      </c>
      <c r="N56" s="3"/>
      <c r="P56" s="64">
        <f t="shared" si="4"/>
        <v>0</v>
      </c>
      <c r="R56" s="66" t="str">
        <f t="shared" si="5"/>
        <v xml:space="preserve">  -  </v>
      </c>
      <c r="T56" s="119" t="str">
        <f>IF(MCR!T56="","",MCR!T56)</f>
        <v/>
      </c>
      <c r="U56" s="30"/>
      <c r="V56" s="64">
        <f t="shared" si="6"/>
        <v>0</v>
      </c>
      <c r="X56" s="64">
        <f t="shared" si="7"/>
        <v>0</v>
      </c>
      <c r="Z56" s="120"/>
      <c r="AB56" s="64">
        <f t="shared" si="1"/>
        <v>0</v>
      </c>
      <c r="AD56" s="66" t="str">
        <f t="shared" si="2"/>
        <v xml:space="preserve">  -  </v>
      </c>
      <c r="AE56" s="30"/>
      <c r="AG56" s="74" t="str">
        <f>IF(OR(AND(Summary!$D$15="General Business",PCR!D56="LTB"),AND(Summary!$D$15="Long Term Business",PCR!D56="GB")),"ERROR","")</f>
        <v/>
      </c>
      <c r="AI56" s="74" t="str">
        <f t="shared" si="3"/>
        <v/>
      </c>
    </row>
    <row r="57" spans="1:35" s="28" customFormat="1" ht="12.75" hidden="1" customHeight="1" outlineLevel="1" x14ac:dyDescent="0.3">
      <c r="A57" s="25"/>
      <c r="B57" s="107" t="str">
        <f>IF(MCR!B57="","",MCR!B57)</f>
        <v/>
      </c>
      <c r="D57" s="108" t="str">
        <f>IF(MCR!D57="","",MCR!D57)</f>
        <v/>
      </c>
      <c r="F57" s="109" t="str">
        <f>IF(MCR!F57="","",MCR!F57)</f>
        <v/>
      </c>
      <c r="H57" s="108" t="str">
        <f>IF(MCR!H57="","",MCR!H57)</f>
        <v/>
      </c>
      <c r="J57" s="3">
        <v>0</v>
      </c>
      <c r="L57" s="64">
        <f t="shared" si="0"/>
        <v>0</v>
      </c>
      <c r="N57" s="3"/>
      <c r="P57" s="64">
        <f t="shared" si="4"/>
        <v>0</v>
      </c>
      <c r="R57" s="66" t="str">
        <f t="shared" si="5"/>
        <v xml:space="preserve">  -  </v>
      </c>
      <c r="T57" s="119" t="str">
        <f>IF(MCR!T57="","",MCR!T57)</f>
        <v/>
      </c>
      <c r="U57" s="30"/>
      <c r="V57" s="64">
        <f t="shared" si="6"/>
        <v>0</v>
      </c>
      <c r="X57" s="64">
        <f t="shared" si="7"/>
        <v>0</v>
      </c>
      <c r="Z57" s="120"/>
      <c r="AB57" s="64">
        <f t="shared" si="1"/>
        <v>0</v>
      </c>
      <c r="AD57" s="66" t="str">
        <f t="shared" si="2"/>
        <v xml:space="preserve">  -  </v>
      </c>
      <c r="AE57" s="30"/>
      <c r="AG57" s="74" t="str">
        <f>IF(OR(AND(Summary!$D$15="General Business",PCR!D57="LTB"),AND(Summary!$D$15="Long Term Business",PCR!D57="GB")),"ERROR","")</f>
        <v/>
      </c>
      <c r="AI57" s="74" t="str">
        <f t="shared" si="3"/>
        <v/>
      </c>
    </row>
    <row r="58" spans="1:35" s="28" customFormat="1" ht="12.75" hidden="1" customHeight="1" outlineLevel="1" x14ac:dyDescent="0.3">
      <c r="A58" s="25"/>
      <c r="B58" s="107" t="str">
        <f>IF(MCR!B58="","",MCR!B58)</f>
        <v/>
      </c>
      <c r="D58" s="108" t="str">
        <f>IF(MCR!D58="","",MCR!D58)</f>
        <v/>
      </c>
      <c r="F58" s="109" t="str">
        <f>IF(MCR!F58="","",MCR!F58)</f>
        <v/>
      </c>
      <c r="H58" s="108" t="str">
        <f>IF(MCR!H58="","",MCR!H58)</f>
        <v/>
      </c>
      <c r="J58" s="3">
        <v>0</v>
      </c>
      <c r="L58" s="64">
        <f t="shared" si="0"/>
        <v>0</v>
      </c>
      <c r="N58" s="3"/>
      <c r="P58" s="64">
        <f t="shared" si="4"/>
        <v>0</v>
      </c>
      <c r="R58" s="66" t="str">
        <f t="shared" si="5"/>
        <v xml:space="preserve">  -  </v>
      </c>
      <c r="T58" s="119" t="str">
        <f>IF(MCR!T58="","",MCR!T58)</f>
        <v/>
      </c>
      <c r="U58" s="30"/>
      <c r="V58" s="64">
        <f t="shared" si="6"/>
        <v>0</v>
      </c>
      <c r="X58" s="64">
        <f t="shared" si="7"/>
        <v>0</v>
      </c>
      <c r="Z58" s="120"/>
      <c r="AB58" s="64">
        <f t="shared" si="1"/>
        <v>0</v>
      </c>
      <c r="AD58" s="66" t="str">
        <f t="shared" si="2"/>
        <v xml:space="preserve">  -  </v>
      </c>
      <c r="AE58" s="30"/>
      <c r="AG58" s="74" t="str">
        <f>IF(OR(AND(Summary!$D$15="General Business",PCR!D58="LTB"),AND(Summary!$D$15="Long Term Business",PCR!D58="GB")),"ERROR","")</f>
        <v/>
      </c>
      <c r="AI58" s="74" t="str">
        <f t="shared" si="3"/>
        <v/>
      </c>
    </row>
    <row r="59" spans="1:35" s="28" customFormat="1" ht="12.75" hidden="1" customHeight="1" outlineLevel="1" x14ac:dyDescent="0.3">
      <c r="A59" s="25"/>
      <c r="B59" s="107" t="str">
        <f>IF(MCR!B59="","",MCR!B59)</f>
        <v/>
      </c>
      <c r="D59" s="108" t="str">
        <f>IF(MCR!D59="","",MCR!D59)</f>
        <v/>
      </c>
      <c r="F59" s="109" t="str">
        <f>IF(MCR!F59="","",MCR!F59)</f>
        <v/>
      </c>
      <c r="H59" s="108" t="str">
        <f>IF(MCR!H59="","",MCR!H59)</f>
        <v/>
      </c>
      <c r="J59" s="3">
        <v>0</v>
      </c>
      <c r="L59" s="64">
        <f t="shared" si="0"/>
        <v>0</v>
      </c>
      <c r="N59" s="3"/>
      <c r="P59" s="64">
        <f t="shared" si="4"/>
        <v>0</v>
      </c>
      <c r="R59" s="66" t="str">
        <f t="shared" si="5"/>
        <v xml:space="preserve">  -  </v>
      </c>
      <c r="T59" s="119" t="str">
        <f>IF(MCR!T59="","",MCR!T59)</f>
        <v/>
      </c>
      <c r="U59" s="30"/>
      <c r="V59" s="64">
        <f t="shared" si="6"/>
        <v>0</v>
      </c>
      <c r="X59" s="64">
        <f t="shared" si="7"/>
        <v>0</v>
      </c>
      <c r="Z59" s="120"/>
      <c r="AB59" s="64">
        <f t="shared" si="1"/>
        <v>0</v>
      </c>
      <c r="AD59" s="66" t="str">
        <f t="shared" si="2"/>
        <v xml:space="preserve">  -  </v>
      </c>
      <c r="AE59" s="30"/>
      <c r="AG59" s="74" t="str">
        <f>IF(OR(AND(Summary!$D$15="General Business",PCR!D59="LTB"),AND(Summary!$D$15="Long Term Business",PCR!D59="GB")),"ERROR","")</f>
        <v/>
      </c>
      <c r="AI59" s="74" t="str">
        <f t="shared" si="3"/>
        <v/>
      </c>
    </row>
    <row r="60" spans="1:35" s="28" customFormat="1" ht="12.75" hidden="1" customHeight="1" outlineLevel="1" x14ac:dyDescent="0.3">
      <c r="A60" s="25"/>
      <c r="B60" s="107" t="str">
        <f>IF(MCR!B60="","",MCR!B60)</f>
        <v/>
      </c>
      <c r="D60" s="108" t="str">
        <f>IF(MCR!D60="","",MCR!D60)</f>
        <v/>
      </c>
      <c r="F60" s="109" t="str">
        <f>IF(MCR!F60="","",MCR!F60)</f>
        <v/>
      </c>
      <c r="H60" s="108" t="str">
        <f>IF(MCR!H60="","",MCR!H60)</f>
        <v/>
      </c>
      <c r="J60" s="3">
        <v>0</v>
      </c>
      <c r="L60" s="64">
        <f t="shared" si="0"/>
        <v>0</v>
      </c>
      <c r="N60" s="3"/>
      <c r="P60" s="64">
        <f t="shared" si="4"/>
        <v>0</v>
      </c>
      <c r="R60" s="66" t="str">
        <f t="shared" si="5"/>
        <v xml:space="preserve">  -  </v>
      </c>
      <c r="T60" s="119" t="str">
        <f>IF(MCR!T60="","",MCR!T60)</f>
        <v/>
      </c>
      <c r="U60" s="30"/>
      <c r="V60" s="64">
        <f t="shared" si="6"/>
        <v>0</v>
      </c>
      <c r="X60" s="64">
        <f t="shared" si="7"/>
        <v>0</v>
      </c>
      <c r="Z60" s="120"/>
      <c r="AB60" s="64">
        <f t="shared" si="1"/>
        <v>0</v>
      </c>
      <c r="AD60" s="66" t="str">
        <f t="shared" si="2"/>
        <v xml:space="preserve">  -  </v>
      </c>
      <c r="AE60" s="30"/>
      <c r="AG60" s="74" t="str">
        <f>IF(OR(AND(Summary!$D$15="General Business",PCR!D60="LTB"),AND(Summary!$D$15="Long Term Business",PCR!D60="GB")),"ERROR","")</f>
        <v/>
      </c>
      <c r="AI60" s="74" t="str">
        <f t="shared" si="3"/>
        <v/>
      </c>
    </row>
    <row r="61" spans="1:35" s="28" customFormat="1" ht="12.75" hidden="1" customHeight="1" outlineLevel="1" x14ac:dyDescent="0.3">
      <c r="A61" s="25"/>
      <c r="B61" s="107" t="str">
        <f>IF(MCR!B61="","",MCR!B61)</f>
        <v/>
      </c>
      <c r="D61" s="108" t="str">
        <f>IF(MCR!D61="","",MCR!D61)</f>
        <v/>
      </c>
      <c r="F61" s="109" t="str">
        <f>IF(MCR!F61="","",MCR!F61)</f>
        <v/>
      </c>
      <c r="H61" s="108" t="str">
        <f>IF(MCR!H61="","",MCR!H61)</f>
        <v/>
      </c>
      <c r="J61" s="3">
        <v>0</v>
      </c>
      <c r="L61" s="64">
        <f t="shared" si="0"/>
        <v>0</v>
      </c>
      <c r="N61" s="3"/>
      <c r="P61" s="64">
        <f t="shared" si="4"/>
        <v>0</v>
      </c>
      <c r="R61" s="66" t="str">
        <f t="shared" si="5"/>
        <v xml:space="preserve">  -  </v>
      </c>
      <c r="T61" s="119" t="str">
        <f>IF(MCR!T61="","",MCR!T61)</f>
        <v/>
      </c>
      <c r="U61" s="30"/>
      <c r="V61" s="64">
        <f t="shared" si="6"/>
        <v>0</v>
      </c>
      <c r="X61" s="64">
        <f t="shared" si="7"/>
        <v>0</v>
      </c>
      <c r="Z61" s="120"/>
      <c r="AB61" s="64">
        <f t="shared" si="1"/>
        <v>0</v>
      </c>
      <c r="AD61" s="66" t="str">
        <f t="shared" si="2"/>
        <v xml:space="preserve">  -  </v>
      </c>
      <c r="AE61" s="30"/>
      <c r="AG61" s="74" t="str">
        <f>IF(OR(AND(Summary!$D$15="General Business",PCR!D61="LTB"),AND(Summary!$D$15="Long Term Business",PCR!D61="GB")),"ERROR","")</f>
        <v/>
      </c>
      <c r="AI61" s="74" t="str">
        <f t="shared" si="3"/>
        <v/>
      </c>
    </row>
    <row r="62" spans="1:35" s="28" customFormat="1" ht="12.75" hidden="1" customHeight="1" outlineLevel="1" x14ac:dyDescent="0.3">
      <c r="A62" s="25"/>
      <c r="B62" s="107" t="str">
        <f>IF(MCR!B62="","",MCR!B62)</f>
        <v/>
      </c>
      <c r="D62" s="108" t="str">
        <f>IF(MCR!D62="","",MCR!D62)</f>
        <v/>
      </c>
      <c r="F62" s="109" t="str">
        <f>IF(MCR!F62="","",MCR!F62)</f>
        <v/>
      </c>
      <c r="H62" s="108" t="str">
        <f>IF(MCR!H62="","",MCR!H62)</f>
        <v/>
      </c>
      <c r="J62" s="3">
        <v>0</v>
      </c>
      <c r="L62" s="64">
        <f t="shared" si="0"/>
        <v>0</v>
      </c>
      <c r="N62" s="3"/>
      <c r="P62" s="64">
        <f t="shared" si="4"/>
        <v>0</v>
      </c>
      <c r="R62" s="66" t="str">
        <f t="shared" si="5"/>
        <v xml:space="preserve">  -  </v>
      </c>
      <c r="T62" s="119" t="str">
        <f>IF(MCR!T62="","",MCR!T62)</f>
        <v/>
      </c>
      <c r="U62" s="30"/>
      <c r="V62" s="64">
        <f t="shared" si="6"/>
        <v>0</v>
      </c>
      <c r="X62" s="64">
        <f t="shared" si="7"/>
        <v>0</v>
      </c>
      <c r="Z62" s="120"/>
      <c r="AB62" s="64">
        <f t="shared" si="1"/>
        <v>0</v>
      </c>
      <c r="AD62" s="66" t="str">
        <f t="shared" si="2"/>
        <v xml:space="preserve">  -  </v>
      </c>
      <c r="AE62" s="30"/>
      <c r="AG62" s="74" t="str">
        <f>IF(OR(AND(Summary!$D$15="General Business",PCR!D62="LTB"),AND(Summary!$D$15="Long Term Business",PCR!D62="GB")),"ERROR","")</f>
        <v/>
      </c>
      <c r="AI62" s="74" t="str">
        <f t="shared" si="3"/>
        <v/>
      </c>
    </row>
    <row r="63" spans="1:35" s="28" customFormat="1" ht="12.75" hidden="1" customHeight="1" outlineLevel="1" x14ac:dyDescent="0.3">
      <c r="A63" s="25"/>
      <c r="B63" s="107" t="str">
        <f>IF(MCR!B63="","",MCR!B63)</f>
        <v/>
      </c>
      <c r="D63" s="108" t="str">
        <f>IF(MCR!D63="","",MCR!D63)</f>
        <v/>
      </c>
      <c r="F63" s="109" t="str">
        <f>IF(MCR!F63="","",MCR!F63)</f>
        <v/>
      </c>
      <c r="H63" s="108" t="str">
        <f>IF(MCR!H63="","",MCR!H63)</f>
        <v/>
      </c>
      <c r="J63" s="3">
        <v>0</v>
      </c>
      <c r="L63" s="64">
        <f t="shared" si="0"/>
        <v>0</v>
      </c>
      <c r="N63" s="3"/>
      <c r="P63" s="64">
        <f t="shared" si="4"/>
        <v>0</v>
      </c>
      <c r="R63" s="66" t="str">
        <f t="shared" si="5"/>
        <v xml:space="preserve">  -  </v>
      </c>
      <c r="T63" s="119" t="str">
        <f>IF(MCR!T63="","",MCR!T63)</f>
        <v/>
      </c>
      <c r="U63" s="30"/>
      <c r="V63" s="64">
        <f t="shared" si="6"/>
        <v>0</v>
      </c>
      <c r="X63" s="64">
        <f t="shared" si="7"/>
        <v>0</v>
      </c>
      <c r="Z63" s="120"/>
      <c r="AB63" s="64">
        <f t="shared" si="1"/>
        <v>0</v>
      </c>
      <c r="AD63" s="66" t="str">
        <f t="shared" si="2"/>
        <v xml:space="preserve">  -  </v>
      </c>
      <c r="AE63" s="30"/>
      <c r="AG63" s="74" t="str">
        <f>IF(OR(AND(Summary!$D$15="General Business",PCR!D63="LTB"),AND(Summary!$D$15="Long Term Business",PCR!D63="GB")),"ERROR","")</f>
        <v/>
      </c>
      <c r="AI63" s="74" t="str">
        <f t="shared" si="3"/>
        <v/>
      </c>
    </row>
    <row r="64" spans="1:35" s="28" customFormat="1" ht="12.75" customHeight="1" collapsed="1" x14ac:dyDescent="0.3">
      <c r="A64" s="25"/>
      <c r="B64" s="107" t="str">
        <f>IF(MCR!B64="","",MCR!B64)</f>
        <v/>
      </c>
      <c r="D64" s="108" t="str">
        <f>IF(MCR!D64="","",MCR!D64)</f>
        <v/>
      </c>
      <c r="F64" s="109" t="str">
        <f>IF(MCR!F64="","",MCR!F64)</f>
        <v/>
      </c>
      <c r="H64" s="108" t="str">
        <f>IF(MCR!H64="","",MCR!H64)</f>
        <v/>
      </c>
      <c r="J64" s="3">
        <v>0</v>
      </c>
      <c r="L64" s="64">
        <f t="shared" si="0"/>
        <v>0</v>
      </c>
      <c r="N64" s="3"/>
      <c r="P64" s="64">
        <f t="shared" si="4"/>
        <v>0</v>
      </c>
      <c r="R64" s="66" t="str">
        <f t="shared" si="5"/>
        <v xml:space="preserve">  -  </v>
      </c>
      <c r="T64" s="119" t="str">
        <f>IF(MCR!T64="","",MCR!T64)</f>
        <v/>
      </c>
      <c r="U64" s="30"/>
      <c r="V64" s="64">
        <f t="shared" si="6"/>
        <v>0</v>
      </c>
      <c r="X64" s="64">
        <f t="shared" si="7"/>
        <v>0</v>
      </c>
      <c r="Z64" s="120"/>
      <c r="AB64" s="64">
        <f t="shared" si="1"/>
        <v>0</v>
      </c>
      <c r="AD64" s="66" t="str">
        <f t="shared" si="2"/>
        <v xml:space="preserve">  -  </v>
      </c>
      <c r="AE64" s="30"/>
      <c r="AG64" s="74" t="str">
        <f>IF(OR(AND(Summary!$D$15="General Business",PCR!D64="LTB"),AND(Summary!$D$15="Long Term Business",PCR!D64="GB")),"ERROR","")</f>
        <v/>
      </c>
      <c r="AI64" s="74" t="str">
        <f t="shared" si="3"/>
        <v/>
      </c>
    </row>
    <row r="65" spans="1:35" s="28" customFormat="1" ht="12.75" hidden="1" customHeight="1" outlineLevel="1" x14ac:dyDescent="0.3">
      <c r="A65" s="25"/>
      <c r="B65" s="107" t="str">
        <f>IF(MCR!B65="","",MCR!B65)</f>
        <v/>
      </c>
      <c r="D65" s="108" t="str">
        <f>IF(MCR!D65="","",MCR!D65)</f>
        <v/>
      </c>
      <c r="F65" s="109" t="str">
        <f>IF(MCR!F65="","",MCR!F65)</f>
        <v/>
      </c>
      <c r="H65" s="108" t="str">
        <f>IF(MCR!H65="","",MCR!H65)</f>
        <v/>
      </c>
      <c r="J65" s="3">
        <v>0</v>
      </c>
      <c r="L65" s="64">
        <f t="shared" si="0"/>
        <v>0</v>
      </c>
      <c r="N65" s="3"/>
      <c r="P65" s="64">
        <f t="shared" si="4"/>
        <v>0</v>
      </c>
      <c r="R65" s="66" t="str">
        <f t="shared" si="5"/>
        <v xml:space="preserve">  -  </v>
      </c>
      <c r="T65" s="119" t="str">
        <f>IF(MCR!T65="","",MCR!T65)</f>
        <v/>
      </c>
      <c r="U65" s="30"/>
      <c r="V65" s="64">
        <f t="shared" si="6"/>
        <v>0</v>
      </c>
      <c r="X65" s="64">
        <f t="shared" si="7"/>
        <v>0</v>
      </c>
      <c r="Z65" s="120"/>
      <c r="AB65" s="64">
        <f t="shared" si="1"/>
        <v>0</v>
      </c>
      <c r="AD65" s="66" t="str">
        <f t="shared" si="2"/>
        <v xml:space="preserve">  -  </v>
      </c>
      <c r="AE65" s="30"/>
      <c r="AG65" s="74" t="str">
        <f>IF(OR(AND(Summary!$D$15="General Business",PCR!D65="LTB"),AND(Summary!$D$15="Long Term Business",PCR!D65="GB")),"ERROR","")</f>
        <v/>
      </c>
      <c r="AI65" s="74" t="str">
        <f t="shared" si="3"/>
        <v/>
      </c>
    </row>
    <row r="66" spans="1:35" s="28" customFormat="1" ht="12.75" hidden="1" customHeight="1" outlineLevel="1" x14ac:dyDescent="0.3">
      <c r="A66" s="25"/>
      <c r="B66" s="107" t="str">
        <f>IF(MCR!B66="","",MCR!B66)</f>
        <v/>
      </c>
      <c r="D66" s="108" t="str">
        <f>IF(MCR!D66="","",MCR!D66)</f>
        <v/>
      </c>
      <c r="F66" s="109" t="str">
        <f>IF(MCR!F66="","",MCR!F66)</f>
        <v/>
      </c>
      <c r="H66" s="108" t="str">
        <f>IF(MCR!H66="","",MCR!H66)</f>
        <v/>
      </c>
      <c r="J66" s="3">
        <v>0</v>
      </c>
      <c r="L66" s="64">
        <f t="shared" si="0"/>
        <v>0</v>
      </c>
      <c r="N66" s="3"/>
      <c r="P66" s="64">
        <f t="shared" si="4"/>
        <v>0</v>
      </c>
      <c r="R66" s="66" t="str">
        <f t="shared" si="5"/>
        <v xml:space="preserve">  -  </v>
      </c>
      <c r="T66" s="119" t="str">
        <f>IF(MCR!T66="","",MCR!T66)</f>
        <v/>
      </c>
      <c r="U66" s="30"/>
      <c r="V66" s="64">
        <f t="shared" si="6"/>
        <v>0</v>
      </c>
      <c r="X66" s="64">
        <f t="shared" si="7"/>
        <v>0</v>
      </c>
      <c r="Z66" s="120"/>
      <c r="AB66" s="64">
        <f t="shared" si="1"/>
        <v>0</v>
      </c>
      <c r="AD66" s="66" t="str">
        <f t="shared" si="2"/>
        <v xml:space="preserve">  -  </v>
      </c>
      <c r="AE66" s="30"/>
      <c r="AG66" s="74" t="str">
        <f>IF(OR(AND(Summary!$D$15="General Business",PCR!D66="LTB"),AND(Summary!$D$15="Long Term Business",PCR!D66="GB")),"ERROR","")</f>
        <v/>
      </c>
      <c r="AI66" s="74" t="str">
        <f t="shared" si="3"/>
        <v/>
      </c>
    </row>
    <row r="67" spans="1:35" s="28" customFormat="1" ht="12.75" hidden="1" customHeight="1" outlineLevel="1" x14ac:dyDescent="0.3">
      <c r="A67" s="25"/>
      <c r="B67" s="107" t="str">
        <f>IF(MCR!B67="","",MCR!B67)</f>
        <v/>
      </c>
      <c r="D67" s="108" t="str">
        <f>IF(MCR!D67="","",MCR!D67)</f>
        <v/>
      </c>
      <c r="F67" s="109" t="str">
        <f>IF(MCR!F67="","",MCR!F67)</f>
        <v/>
      </c>
      <c r="H67" s="108" t="str">
        <f>IF(MCR!H67="","",MCR!H67)</f>
        <v/>
      </c>
      <c r="J67" s="3">
        <v>0</v>
      </c>
      <c r="L67" s="64">
        <f t="shared" si="0"/>
        <v>0</v>
      </c>
      <c r="N67" s="3"/>
      <c r="P67" s="64">
        <f t="shared" si="4"/>
        <v>0</v>
      </c>
      <c r="R67" s="66" t="str">
        <f t="shared" si="5"/>
        <v xml:space="preserve">  -  </v>
      </c>
      <c r="T67" s="119" t="str">
        <f>IF(MCR!T67="","",MCR!T67)</f>
        <v/>
      </c>
      <c r="U67" s="30"/>
      <c r="V67" s="64">
        <f t="shared" si="6"/>
        <v>0</v>
      </c>
      <c r="X67" s="64">
        <f t="shared" si="7"/>
        <v>0</v>
      </c>
      <c r="Z67" s="120"/>
      <c r="AB67" s="64">
        <f t="shared" si="1"/>
        <v>0</v>
      </c>
      <c r="AD67" s="66" t="str">
        <f t="shared" si="2"/>
        <v xml:space="preserve">  -  </v>
      </c>
      <c r="AE67" s="30"/>
      <c r="AG67" s="74" t="str">
        <f>IF(OR(AND(Summary!$D$15="General Business",PCR!D67="LTB"),AND(Summary!$D$15="Long Term Business",PCR!D67="GB")),"ERROR","")</f>
        <v/>
      </c>
      <c r="AI67" s="74" t="str">
        <f t="shared" si="3"/>
        <v/>
      </c>
    </row>
    <row r="68" spans="1:35" s="28" customFormat="1" ht="12.75" hidden="1" customHeight="1" outlineLevel="1" x14ac:dyDescent="0.3">
      <c r="A68" s="25"/>
      <c r="B68" s="107" t="str">
        <f>IF(MCR!B68="","",MCR!B68)</f>
        <v/>
      </c>
      <c r="D68" s="108" t="str">
        <f>IF(MCR!D68="","",MCR!D68)</f>
        <v/>
      </c>
      <c r="F68" s="109" t="str">
        <f>IF(MCR!F68="","",MCR!F68)</f>
        <v/>
      </c>
      <c r="H68" s="108" t="str">
        <f>IF(MCR!H68="","",MCR!H68)</f>
        <v/>
      </c>
      <c r="J68" s="3">
        <v>0</v>
      </c>
      <c r="L68" s="64">
        <f t="shared" si="0"/>
        <v>0</v>
      </c>
      <c r="N68" s="3"/>
      <c r="P68" s="64">
        <f t="shared" si="4"/>
        <v>0</v>
      </c>
      <c r="R68" s="66" t="str">
        <f t="shared" si="5"/>
        <v xml:space="preserve">  -  </v>
      </c>
      <c r="T68" s="119" t="str">
        <f>IF(MCR!T68="","",MCR!T68)</f>
        <v/>
      </c>
      <c r="U68" s="30"/>
      <c r="V68" s="64">
        <f t="shared" si="6"/>
        <v>0</v>
      </c>
      <c r="X68" s="64">
        <f t="shared" si="7"/>
        <v>0</v>
      </c>
      <c r="Z68" s="120"/>
      <c r="AB68" s="64">
        <f t="shared" si="1"/>
        <v>0</v>
      </c>
      <c r="AD68" s="66" t="str">
        <f t="shared" si="2"/>
        <v xml:space="preserve">  -  </v>
      </c>
      <c r="AE68" s="30"/>
      <c r="AG68" s="74" t="str">
        <f>IF(OR(AND(Summary!$D$15="General Business",PCR!D68="LTB"),AND(Summary!$D$15="Long Term Business",PCR!D68="GB")),"ERROR","")</f>
        <v/>
      </c>
      <c r="AI68" s="74" t="str">
        <f t="shared" si="3"/>
        <v/>
      </c>
    </row>
    <row r="69" spans="1:35" s="28" customFormat="1" ht="12.75" hidden="1" customHeight="1" outlineLevel="1" x14ac:dyDescent="0.3">
      <c r="A69" s="25"/>
      <c r="B69" s="107" t="str">
        <f>IF(MCR!B69="","",MCR!B69)</f>
        <v/>
      </c>
      <c r="D69" s="108" t="str">
        <f>IF(MCR!D69="","",MCR!D69)</f>
        <v/>
      </c>
      <c r="F69" s="109" t="str">
        <f>IF(MCR!F69="","",MCR!F69)</f>
        <v/>
      </c>
      <c r="H69" s="108" t="str">
        <f>IF(MCR!H69="","",MCR!H69)</f>
        <v/>
      </c>
      <c r="J69" s="3">
        <v>0</v>
      </c>
      <c r="L69" s="64">
        <f t="shared" si="0"/>
        <v>0</v>
      </c>
      <c r="N69" s="3"/>
      <c r="P69" s="64">
        <f t="shared" si="4"/>
        <v>0</v>
      </c>
      <c r="R69" s="66" t="str">
        <f t="shared" si="5"/>
        <v xml:space="preserve">  -  </v>
      </c>
      <c r="T69" s="119" t="str">
        <f>IF(MCR!T69="","",MCR!T69)</f>
        <v/>
      </c>
      <c r="U69" s="30"/>
      <c r="V69" s="64">
        <f t="shared" si="6"/>
        <v>0</v>
      </c>
      <c r="X69" s="64">
        <f t="shared" si="7"/>
        <v>0</v>
      </c>
      <c r="Z69" s="120"/>
      <c r="AB69" s="64">
        <f t="shared" si="1"/>
        <v>0</v>
      </c>
      <c r="AD69" s="66" t="str">
        <f t="shared" si="2"/>
        <v xml:space="preserve">  -  </v>
      </c>
      <c r="AE69" s="30"/>
      <c r="AG69" s="74" t="str">
        <f>IF(OR(AND(Summary!$D$15="General Business",PCR!D69="LTB"),AND(Summary!$D$15="Long Term Business",PCR!D69="GB")),"ERROR","")</f>
        <v/>
      </c>
      <c r="AI69" s="74" t="str">
        <f t="shared" si="3"/>
        <v/>
      </c>
    </row>
    <row r="70" spans="1:35" s="28" customFormat="1" ht="12.75" hidden="1" customHeight="1" outlineLevel="1" x14ac:dyDescent="0.3">
      <c r="A70" s="25"/>
      <c r="B70" s="107" t="str">
        <f>IF(MCR!B70="","",MCR!B70)</f>
        <v/>
      </c>
      <c r="D70" s="108" t="str">
        <f>IF(MCR!D70="","",MCR!D70)</f>
        <v/>
      </c>
      <c r="F70" s="109" t="str">
        <f>IF(MCR!F70="","",MCR!F70)</f>
        <v/>
      </c>
      <c r="H70" s="108" t="str">
        <f>IF(MCR!H70="","",MCR!H70)</f>
        <v/>
      </c>
      <c r="J70" s="3">
        <v>0</v>
      </c>
      <c r="L70" s="64">
        <f t="shared" si="0"/>
        <v>0</v>
      </c>
      <c r="N70" s="3"/>
      <c r="P70" s="64">
        <f t="shared" si="4"/>
        <v>0</v>
      </c>
      <c r="R70" s="66" t="str">
        <f t="shared" si="5"/>
        <v xml:space="preserve">  -  </v>
      </c>
      <c r="T70" s="119" t="str">
        <f>IF(MCR!T70="","",MCR!T70)</f>
        <v/>
      </c>
      <c r="U70" s="30"/>
      <c r="V70" s="64">
        <f t="shared" si="6"/>
        <v>0</v>
      </c>
      <c r="X70" s="64">
        <f t="shared" si="7"/>
        <v>0</v>
      </c>
      <c r="Z70" s="120"/>
      <c r="AB70" s="64">
        <f t="shared" si="1"/>
        <v>0</v>
      </c>
      <c r="AD70" s="66" t="str">
        <f t="shared" si="2"/>
        <v xml:space="preserve">  -  </v>
      </c>
      <c r="AE70" s="30"/>
      <c r="AG70" s="74" t="str">
        <f>IF(OR(AND(Summary!$D$15="General Business",PCR!D70="LTB"),AND(Summary!$D$15="Long Term Business",PCR!D70="GB")),"ERROR","")</f>
        <v/>
      </c>
      <c r="AI70" s="74" t="str">
        <f t="shared" si="3"/>
        <v/>
      </c>
    </row>
    <row r="71" spans="1:35" s="28" customFormat="1" ht="12.75" hidden="1" customHeight="1" outlineLevel="1" x14ac:dyDescent="0.3">
      <c r="A71" s="25"/>
      <c r="B71" s="107" t="str">
        <f>IF(MCR!B71="","",MCR!B71)</f>
        <v/>
      </c>
      <c r="D71" s="108" t="str">
        <f>IF(MCR!D71="","",MCR!D71)</f>
        <v/>
      </c>
      <c r="F71" s="109" t="str">
        <f>IF(MCR!F71="","",MCR!F71)</f>
        <v/>
      </c>
      <c r="H71" s="108" t="str">
        <f>IF(MCR!H71="","",MCR!H71)</f>
        <v/>
      </c>
      <c r="J71" s="3">
        <v>0</v>
      </c>
      <c r="L71" s="64">
        <f t="shared" si="0"/>
        <v>0</v>
      </c>
      <c r="N71" s="3"/>
      <c r="P71" s="64">
        <f t="shared" si="4"/>
        <v>0</v>
      </c>
      <c r="R71" s="66" t="str">
        <f t="shared" si="5"/>
        <v xml:space="preserve">  -  </v>
      </c>
      <c r="T71" s="119" t="str">
        <f>IF(MCR!T71="","",MCR!T71)</f>
        <v/>
      </c>
      <c r="U71" s="30"/>
      <c r="V71" s="64">
        <f t="shared" si="6"/>
        <v>0</v>
      </c>
      <c r="X71" s="64">
        <f t="shared" si="7"/>
        <v>0</v>
      </c>
      <c r="Z71" s="120"/>
      <c r="AB71" s="64">
        <f t="shared" si="1"/>
        <v>0</v>
      </c>
      <c r="AD71" s="66" t="str">
        <f t="shared" si="2"/>
        <v xml:space="preserve">  -  </v>
      </c>
      <c r="AE71" s="30"/>
      <c r="AG71" s="74" t="str">
        <f>IF(OR(AND(Summary!$D$15="General Business",PCR!D71="LTB"),AND(Summary!$D$15="Long Term Business",PCR!D71="GB")),"ERROR","")</f>
        <v/>
      </c>
      <c r="AI71" s="74" t="str">
        <f t="shared" si="3"/>
        <v/>
      </c>
    </row>
    <row r="72" spans="1:35" s="28" customFormat="1" ht="12.75" hidden="1" customHeight="1" outlineLevel="1" x14ac:dyDescent="0.3">
      <c r="A72" s="25"/>
      <c r="B72" s="107" t="str">
        <f>IF(MCR!B72="","",MCR!B72)</f>
        <v/>
      </c>
      <c r="D72" s="108" t="str">
        <f>IF(MCR!D72="","",MCR!D72)</f>
        <v/>
      </c>
      <c r="F72" s="109" t="str">
        <f>IF(MCR!F72="","",MCR!F72)</f>
        <v/>
      </c>
      <c r="H72" s="108" t="str">
        <f>IF(MCR!H72="","",MCR!H72)</f>
        <v/>
      </c>
      <c r="J72" s="3">
        <v>0</v>
      </c>
      <c r="L72" s="64">
        <f t="shared" si="0"/>
        <v>0</v>
      </c>
      <c r="N72" s="3"/>
      <c r="P72" s="64">
        <f t="shared" si="4"/>
        <v>0</v>
      </c>
      <c r="R72" s="66" t="str">
        <f t="shared" si="5"/>
        <v xml:space="preserve">  -  </v>
      </c>
      <c r="T72" s="119" t="str">
        <f>IF(MCR!T72="","",MCR!T72)</f>
        <v/>
      </c>
      <c r="U72" s="30"/>
      <c r="V72" s="64">
        <f t="shared" si="6"/>
        <v>0</v>
      </c>
      <c r="X72" s="64">
        <f t="shared" si="7"/>
        <v>0</v>
      </c>
      <c r="Z72" s="120"/>
      <c r="AB72" s="64">
        <f t="shared" si="1"/>
        <v>0</v>
      </c>
      <c r="AD72" s="66" t="str">
        <f t="shared" si="2"/>
        <v xml:space="preserve">  -  </v>
      </c>
      <c r="AE72" s="30"/>
      <c r="AG72" s="74" t="str">
        <f>IF(OR(AND(Summary!$D$15="General Business",PCR!D72="LTB"),AND(Summary!$D$15="Long Term Business",PCR!D72="GB")),"ERROR","")</f>
        <v/>
      </c>
      <c r="AI72" s="74" t="str">
        <f t="shared" si="3"/>
        <v/>
      </c>
    </row>
    <row r="73" spans="1:35" s="28" customFormat="1" ht="12.75" hidden="1" customHeight="1" outlineLevel="1" x14ac:dyDescent="0.3">
      <c r="A73" s="25"/>
      <c r="B73" s="107" t="str">
        <f>IF(MCR!B73="","",MCR!B73)</f>
        <v/>
      </c>
      <c r="D73" s="108" t="str">
        <f>IF(MCR!D73="","",MCR!D73)</f>
        <v/>
      </c>
      <c r="F73" s="109" t="str">
        <f>IF(MCR!F73="","",MCR!F73)</f>
        <v/>
      </c>
      <c r="H73" s="108" t="str">
        <f>IF(MCR!H73="","",MCR!H73)</f>
        <v/>
      </c>
      <c r="J73" s="3">
        <v>0</v>
      </c>
      <c r="L73" s="64">
        <f t="shared" si="0"/>
        <v>0</v>
      </c>
      <c r="N73" s="3"/>
      <c r="P73" s="64">
        <f t="shared" si="4"/>
        <v>0</v>
      </c>
      <c r="R73" s="66" t="str">
        <f t="shared" si="5"/>
        <v xml:space="preserve">  -  </v>
      </c>
      <c r="T73" s="119" t="str">
        <f>IF(MCR!T73="","",MCR!T73)</f>
        <v/>
      </c>
      <c r="U73" s="30"/>
      <c r="V73" s="64">
        <f t="shared" si="6"/>
        <v>0</v>
      </c>
      <c r="X73" s="64">
        <f t="shared" si="7"/>
        <v>0</v>
      </c>
      <c r="Z73" s="120"/>
      <c r="AB73" s="64">
        <f t="shared" si="1"/>
        <v>0</v>
      </c>
      <c r="AD73" s="66" t="str">
        <f t="shared" si="2"/>
        <v xml:space="preserve">  -  </v>
      </c>
      <c r="AE73" s="30"/>
      <c r="AG73" s="74" t="str">
        <f>IF(OR(AND(Summary!$D$15="General Business",PCR!D73="LTB"),AND(Summary!$D$15="Long Term Business",PCR!D73="GB")),"ERROR","")</f>
        <v/>
      </c>
      <c r="AI73" s="74" t="str">
        <f t="shared" si="3"/>
        <v/>
      </c>
    </row>
    <row r="74" spans="1:35" s="28" customFormat="1" ht="12.75" hidden="1" customHeight="1" outlineLevel="1" x14ac:dyDescent="0.3">
      <c r="A74" s="25"/>
      <c r="B74" s="107" t="str">
        <f>IF(MCR!B74="","",MCR!B74)</f>
        <v/>
      </c>
      <c r="D74" s="108" t="str">
        <f>IF(MCR!D74="","",MCR!D74)</f>
        <v/>
      </c>
      <c r="F74" s="109" t="str">
        <f>IF(MCR!F74="","",MCR!F74)</f>
        <v/>
      </c>
      <c r="H74" s="108" t="str">
        <f>IF(MCR!H74="","",MCR!H74)</f>
        <v/>
      </c>
      <c r="J74" s="3">
        <v>0</v>
      </c>
      <c r="L74" s="64">
        <f t="shared" si="0"/>
        <v>0</v>
      </c>
      <c r="N74" s="3"/>
      <c r="P74" s="64">
        <f t="shared" si="4"/>
        <v>0</v>
      </c>
      <c r="R74" s="66" t="str">
        <f t="shared" si="5"/>
        <v xml:space="preserve">  -  </v>
      </c>
      <c r="T74" s="119" t="str">
        <f>IF(MCR!T74="","",MCR!T74)</f>
        <v/>
      </c>
      <c r="U74" s="30"/>
      <c r="V74" s="64">
        <f t="shared" si="6"/>
        <v>0</v>
      </c>
      <c r="X74" s="64">
        <f t="shared" si="7"/>
        <v>0</v>
      </c>
      <c r="Z74" s="120"/>
      <c r="AB74" s="64">
        <f t="shared" si="1"/>
        <v>0</v>
      </c>
      <c r="AD74" s="66" t="str">
        <f t="shared" si="2"/>
        <v xml:space="preserve">  -  </v>
      </c>
      <c r="AE74" s="30"/>
      <c r="AG74" s="74" t="str">
        <f>IF(OR(AND(Summary!$D$15="General Business",PCR!D74="LTB"),AND(Summary!$D$15="Long Term Business",PCR!D74="GB")),"ERROR","")</f>
        <v/>
      </c>
      <c r="AI74" s="74" t="str">
        <f t="shared" si="3"/>
        <v/>
      </c>
    </row>
    <row r="75" spans="1:35" s="28" customFormat="1" ht="12.75" hidden="1" customHeight="1" outlineLevel="1" x14ac:dyDescent="0.3">
      <c r="A75" s="25"/>
      <c r="B75" s="107" t="str">
        <f>IF(MCR!B75="","",MCR!B75)</f>
        <v/>
      </c>
      <c r="D75" s="108" t="str">
        <f>IF(MCR!D75="","",MCR!D75)</f>
        <v/>
      </c>
      <c r="F75" s="109" t="str">
        <f>IF(MCR!F75="","",MCR!F75)</f>
        <v/>
      </c>
      <c r="H75" s="108" t="str">
        <f>IF(MCR!H75="","",MCR!H75)</f>
        <v/>
      </c>
      <c r="J75" s="3">
        <v>0</v>
      </c>
      <c r="L75" s="64">
        <f t="shared" si="0"/>
        <v>0</v>
      </c>
      <c r="N75" s="3"/>
      <c r="P75" s="64">
        <f t="shared" si="4"/>
        <v>0</v>
      </c>
      <c r="R75" s="66" t="str">
        <f t="shared" si="5"/>
        <v xml:space="preserve">  -  </v>
      </c>
      <c r="T75" s="119" t="str">
        <f>IF(MCR!T75="","",MCR!T75)</f>
        <v/>
      </c>
      <c r="U75" s="30"/>
      <c r="V75" s="64">
        <f t="shared" si="6"/>
        <v>0</v>
      </c>
      <c r="X75" s="64">
        <f t="shared" si="7"/>
        <v>0</v>
      </c>
      <c r="Z75" s="120"/>
      <c r="AB75" s="64">
        <f t="shared" si="1"/>
        <v>0</v>
      </c>
      <c r="AD75" s="66" t="str">
        <f t="shared" si="2"/>
        <v xml:space="preserve">  -  </v>
      </c>
      <c r="AE75" s="30"/>
      <c r="AG75" s="74" t="str">
        <f>IF(OR(AND(Summary!$D$15="General Business",PCR!D75="LTB"),AND(Summary!$D$15="Long Term Business",PCR!D75="GB")),"ERROR","")</f>
        <v/>
      </c>
      <c r="AI75" s="74" t="str">
        <f t="shared" si="3"/>
        <v/>
      </c>
    </row>
    <row r="76" spans="1:35" s="28" customFormat="1" ht="12.75" hidden="1" customHeight="1" outlineLevel="1" x14ac:dyDescent="0.3">
      <c r="A76" s="25"/>
      <c r="B76" s="107" t="str">
        <f>IF(MCR!B76="","",MCR!B76)</f>
        <v/>
      </c>
      <c r="D76" s="108" t="str">
        <f>IF(MCR!D76="","",MCR!D76)</f>
        <v/>
      </c>
      <c r="F76" s="109" t="str">
        <f>IF(MCR!F76="","",MCR!F76)</f>
        <v/>
      </c>
      <c r="H76" s="108" t="str">
        <f>IF(MCR!H76="","",MCR!H76)</f>
        <v/>
      </c>
      <c r="J76" s="3">
        <v>0</v>
      </c>
      <c r="L76" s="64">
        <f t="shared" si="0"/>
        <v>0</v>
      </c>
      <c r="N76" s="3"/>
      <c r="P76" s="64">
        <f t="shared" si="4"/>
        <v>0</v>
      </c>
      <c r="R76" s="66" t="str">
        <f t="shared" si="5"/>
        <v xml:space="preserve">  -  </v>
      </c>
      <c r="T76" s="119" t="str">
        <f>IF(MCR!T76="","",MCR!T76)</f>
        <v/>
      </c>
      <c r="U76" s="30"/>
      <c r="V76" s="64">
        <f t="shared" si="6"/>
        <v>0</v>
      </c>
      <c r="X76" s="64">
        <f t="shared" si="7"/>
        <v>0</v>
      </c>
      <c r="Z76" s="120"/>
      <c r="AB76" s="64">
        <f t="shared" si="1"/>
        <v>0</v>
      </c>
      <c r="AD76" s="66" t="str">
        <f t="shared" si="2"/>
        <v xml:space="preserve">  -  </v>
      </c>
      <c r="AE76" s="30"/>
      <c r="AG76" s="74" t="str">
        <f>IF(OR(AND(Summary!$D$15="General Business",PCR!D76="LTB"),AND(Summary!$D$15="Long Term Business",PCR!D76="GB")),"ERROR","")</f>
        <v/>
      </c>
      <c r="AI76" s="74" t="str">
        <f t="shared" si="3"/>
        <v/>
      </c>
    </row>
    <row r="77" spans="1:35" s="28" customFormat="1" ht="12.75" hidden="1" customHeight="1" outlineLevel="1" x14ac:dyDescent="0.3">
      <c r="A77" s="25"/>
      <c r="B77" s="107" t="str">
        <f>IF(MCR!B77="","",MCR!B77)</f>
        <v/>
      </c>
      <c r="D77" s="108" t="str">
        <f>IF(MCR!D77="","",MCR!D77)</f>
        <v/>
      </c>
      <c r="F77" s="109" t="str">
        <f>IF(MCR!F77="","",MCR!F77)</f>
        <v/>
      </c>
      <c r="H77" s="108" t="str">
        <f>IF(MCR!H77="","",MCR!H77)</f>
        <v/>
      </c>
      <c r="J77" s="3">
        <v>0</v>
      </c>
      <c r="L77" s="64">
        <f t="shared" si="0"/>
        <v>0</v>
      </c>
      <c r="N77" s="3"/>
      <c r="P77" s="64">
        <f t="shared" si="4"/>
        <v>0</v>
      </c>
      <c r="R77" s="66" t="str">
        <f t="shared" si="5"/>
        <v xml:space="preserve">  -  </v>
      </c>
      <c r="T77" s="119" t="str">
        <f>IF(MCR!T77="","",MCR!T77)</f>
        <v/>
      </c>
      <c r="U77" s="30"/>
      <c r="V77" s="64">
        <f t="shared" si="6"/>
        <v>0</v>
      </c>
      <c r="X77" s="64">
        <f t="shared" si="7"/>
        <v>0</v>
      </c>
      <c r="Z77" s="120"/>
      <c r="AB77" s="64">
        <f t="shared" si="1"/>
        <v>0</v>
      </c>
      <c r="AD77" s="66" t="str">
        <f t="shared" si="2"/>
        <v xml:space="preserve">  -  </v>
      </c>
      <c r="AE77" s="30"/>
      <c r="AG77" s="74" t="str">
        <f>IF(OR(AND(Summary!$D$15="General Business",PCR!D77="LTB"),AND(Summary!$D$15="Long Term Business",PCR!D77="GB")),"ERROR","")</f>
        <v/>
      </c>
      <c r="AI77" s="74" t="str">
        <f t="shared" si="3"/>
        <v/>
      </c>
    </row>
    <row r="78" spans="1:35" s="28" customFormat="1" ht="12.75" hidden="1" customHeight="1" outlineLevel="1" x14ac:dyDescent="0.3">
      <c r="A78" s="25"/>
      <c r="B78" s="107" t="str">
        <f>IF(MCR!B78="","",MCR!B78)</f>
        <v/>
      </c>
      <c r="D78" s="108" t="str">
        <f>IF(MCR!D78="","",MCR!D78)</f>
        <v/>
      </c>
      <c r="F78" s="109" t="str">
        <f>IF(MCR!F78="","",MCR!F78)</f>
        <v/>
      </c>
      <c r="H78" s="108" t="str">
        <f>IF(MCR!H78="","",MCR!H78)</f>
        <v/>
      </c>
      <c r="J78" s="3">
        <v>0</v>
      </c>
      <c r="L78" s="64">
        <f t="shared" si="0"/>
        <v>0</v>
      </c>
      <c r="N78" s="3"/>
      <c r="P78" s="64">
        <f t="shared" si="4"/>
        <v>0</v>
      </c>
      <c r="R78" s="66" t="str">
        <f t="shared" si="5"/>
        <v xml:space="preserve">  -  </v>
      </c>
      <c r="T78" s="119" t="str">
        <f>IF(MCR!T78="","",MCR!T78)</f>
        <v/>
      </c>
      <c r="U78" s="30"/>
      <c r="V78" s="64">
        <f t="shared" si="6"/>
        <v>0</v>
      </c>
      <c r="X78" s="64">
        <f t="shared" si="7"/>
        <v>0</v>
      </c>
      <c r="Z78" s="120"/>
      <c r="AB78" s="64">
        <f t="shared" si="1"/>
        <v>0</v>
      </c>
      <c r="AD78" s="66" t="str">
        <f t="shared" si="2"/>
        <v xml:space="preserve">  -  </v>
      </c>
      <c r="AE78" s="30"/>
      <c r="AG78" s="74" t="str">
        <f>IF(OR(AND(Summary!$D$15="General Business",PCR!D78="LTB"),AND(Summary!$D$15="Long Term Business",PCR!D78="GB")),"ERROR","")</f>
        <v/>
      </c>
      <c r="AI78" s="74" t="str">
        <f t="shared" si="3"/>
        <v/>
      </c>
    </row>
    <row r="79" spans="1:35" s="28" customFormat="1" ht="12.75" hidden="1" customHeight="1" outlineLevel="1" x14ac:dyDescent="0.3">
      <c r="A79" s="25"/>
      <c r="B79" s="107" t="str">
        <f>IF(MCR!B79="","",MCR!B79)</f>
        <v/>
      </c>
      <c r="D79" s="108" t="str">
        <f>IF(MCR!D79="","",MCR!D79)</f>
        <v/>
      </c>
      <c r="F79" s="109" t="str">
        <f>IF(MCR!F79="","",MCR!F79)</f>
        <v/>
      </c>
      <c r="H79" s="108" t="str">
        <f>IF(MCR!H79="","",MCR!H79)</f>
        <v/>
      </c>
      <c r="J79" s="3">
        <v>0</v>
      </c>
      <c r="L79" s="64">
        <f t="shared" si="0"/>
        <v>0</v>
      </c>
      <c r="N79" s="3"/>
      <c r="P79" s="64">
        <f t="shared" si="4"/>
        <v>0</v>
      </c>
      <c r="R79" s="66" t="str">
        <f t="shared" si="5"/>
        <v xml:space="preserve">  -  </v>
      </c>
      <c r="T79" s="119" t="str">
        <f>IF(MCR!T79="","",MCR!T79)</f>
        <v/>
      </c>
      <c r="U79" s="30"/>
      <c r="V79" s="64">
        <f t="shared" si="6"/>
        <v>0</v>
      </c>
      <c r="X79" s="64">
        <f t="shared" si="7"/>
        <v>0</v>
      </c>
      <c r="Z79" s="120"/>
      <c r="AB79" s="64">
        <f t="shared" si="1"/>
        <v>0</v>
      </c>
      <c r="AD79" s="66" t="str">
        <f t="shared" si="2"/>
        <v xml:space="preserve">  -  </v>
      </c>
      <c r="AE79" s="30"/>
      <c r="AG79" s="74" t="str">
        <f>IF(OR(AND(Summary!$D$15="General Business",PCR!D79="LTB"),AND(Summary!$D$15="Long Term Business",PCR!D79="GB")),"ERROR","")</f>
        <v/>
      </c>
      <c r="AI79" s="74" t="str">
        <f t="shared" si="3"/>
        <v/>
      </c>
    </row>
    <row r="80" spans="1:35" s="28" customFormat="1" ht="12.75" hidden="1" customHeight="1" outlineLevel="1" x14ac:dyDescent="0.3">
      <c r="A80" s="25"/>
      <c r="B80" s="107" t="str">
        <f>IF(MCR!B80="","",MCR!B80)</f>
        <v/>
      </c>
      <c r="D80" s="108" t="str">
        <f>IF(MCR!D80="","",MCR!D80)</f>
        <v/>
      </c>
      <c r="F80" s="109" t="str">
        <f>IF(MCR!F80="","",MCR!F80)</f>
        <v/>
      </c>
      <c r="H80" s="108" t="str">
        <f>IF(MCR!H80="","",MCR!H80)</f>
        <v/>
      </c>
      <c r="J80" s="3">
        <v>0</v>
      </c>
      <c r="L80" s="64">
        <f t="shared" si="0"/>
        <v>0</v>
      </c>
      <c r="N80" s="3"/>
      <c r="P80" s="64">
        <f t="shared" si="4"/>
        <v>0</v>
      </c>
      <c r="R80" s="66" t="str">
        <f t="shared" si="5"/>
        <v xml:space="preserve">  -  </v>
      </c>
      <c r="T80" s="119" t="str">
        <f>IF(MCR!T80="","",MCR!T80)</f>
        <v/>
      </c>
      <c r="U80" s="30"/>
      <c r="V80" s="64">
        <f t="shared" si="6"/>
        <v>0</v>
      </c>
      <c r="X80" s="64">
        <f t="shared" si="7"/>
        <v>0</v>
      </c>
      <c r="Z80" s="120"/>
      <c r="AB80" s="64">
        <f t="shared" si="1"/>
        <v>0</v>
      </c>
      <c r="AD80" s="66" t="str">
        <f t="shared" si="2"/>
        <v xml:space="preserve">  -  </v>
      </c>
      <c r="AE80" s="30"/>
      <c r="AG80" s="74" t="str">
        <f>IF(OR(AND(Summary!$D$15="General Business",PCR!D80="LTB"),AND(Summary!$D$15="Long Term Business",PCR!D80="GB")),"ERROR","")</f>
        <v/>
      </c>
      <c r="AI80" s="74" t="str">
        <f t="shared" si="3"/>
        <v/>
      </c>
    </row>
    <row r="81" spans="1:35" s="28" customFormat="1" ht="12.75" hidden="1" customHeight="1" outlineLevel="1" x14ac:dyDescent="0.3">
      <c r="A81" s="25"/>
      <c r="B81" s="107" t="str">
        <f>IF(MCR!B81="","",MCR!B81)</f>
        <v/>
      </c>
      <c r="D81" s="108" t="str">
        <f>IF(MCR!D81="","",MCR!D81)</f>
        <v/>
      </c>
      <c r="F81" s="109" t="str">
        <f>IF(MCR!F81="","",MCR!F81)</f>
        <v/>
      </c>
      <c r="H81" s="108" t="str">
        <f>IF(MCR!H81="","",MCR!H81)</f>
        <v/>
      </c>
      <c r="J81" s="3">
        <v>0</v>
      </c>
      <c r="L81" s="64">
        <f t="shared" si="0"/>
        <v>0</v>
      </c>
      <c r="N81" s="3"/>
      <c r="P81" s="64">
        <f t="shared" si="4"/>
        <v>0</v>
      </c>
      <c r="R81" s="66" t="str">
        <f t="shared" si="5"/>
        <v xml:space="preserve">  -  </v>
      </c>
      <c r="T81" s="119" t="str">
        <f>IF(MCR!T81="","",MCR!T81)</f>
        <v/>
      </c>
      <c r="U81" s="30"/>
      <c r="V81" s="64">
        <f t="shared" si="6"/>
        <v>0</v>
      </c>
      <c r="X81" s="64">
        <f t="shared" si="7"/>
        <v>0</v>
      </c>
      <c r="Z81" s="120"/>
      <c r="AB81" s="64">
        <f t="shared" si="1"/>
        <v>0</v>
      </c>
      <c r="AD81" s="66" t="str">
        <f t="shared" si="2"/>
        <v xml:space="preserve">  -  </v>
      </c>
      <c r="AE81" s="30"/>
      <c r="AG81" s="74" t="str">
        <f>IF(OR(AND(Summary!$D$15="General Business",PCR!D81="LTB"),AND(Summary!$D$15="Long Term Business",PCR!D81="GB")),"ERROR","")</f>
        <v/>
      </c>
      <c r="AI81" s="74" t="str">
        <f t="shared" si="3"/>
        <v/>
      </c>
    </row>
    <row r="82" spans="1:35" s="28" customFormat="1" ht="12.75" hidden="1" customHeight="1" outlineLevel="1" x14ac:dyDescent="0.3">
      <c r="A82" s="25"/>
      <c r="B82" s="107" t="str">
        <f>IF(MCR!B82="","",MCR!B82)</f>
        <v/>
      </c>
      <c r="D82" s="108" t="str">
        <f>IF(MCR!D82="","",MCR!D82)</f>
        <v/>
      </c>
      <c r="F82" s="109" t="str">
        <f>IF(MCR!F82="","",MCR!F82)</f>
        <v/>
      </c>
      <c r="H82" s="108" t="str">
        <f>IF(MCR!H82="","",MCR!H82)</f>
        <v/>
      </c>
      <c r="J82" s="3">
        <v>0</v>
      </c>
      <c r="L82" s="64">
        <f t="shared" si="0"/>
        <v>0</v>
      </c>
      <c r="N82" s="3"/>
      <c r="P82" s="64">
        <f t="shared" si="4"/>
        <v>0</v>
      </c>
      <c r="R82" s="66" t="str">
        <f t="shared" si="5"/>
        <v xml:space="preserve">  -  </v>
      </c>
      <c r="T82" s="119" t="str">
        <f>IF(MCR!T82="","",MCR!T82)</f>
        <v/>
      </c>
      <c r="U82" s="30"/>
      <c r="V82" s="64">
        <f t="shared" si="6"/>
        <v>0</v>
      </c>
      <c r="X82" s="64">
        <f t="shared" si="7"/>
        <v>0</v>
      </c>
      <c r="Z82" s="120"/>
      <c r="AB82" s="64">
        <f t="shared" si="1"/>
        <v>0</v>
      </c>
      <c r="AD82" s="66" t="str">
        <f t="shared" si="2"/>
        <v xml:space="preserve">  -  </v>
      </c>
      <c r="AE82" s="30"/>
      <c r="AG82" s="74" t="str">
        <f>IF(OR(AND(Summary!$D$15="General Business",PCR!D82="LTB"),AND(Summary!$D$15="Long Term Business",PCR!D82="GB")),"ERROR","")</f>
        <v/>
      </c>
      <c r="AI82" s="74" t="str">
        <f t="shared" si="3"/>
        <v/>
      </c>
    </row>
    <row r="83" spans="1:35" s="28" customFormat="1" ht="12.75" hidden="1" customHeight="1" outlineLevel="1" x14ac:dyDescent="0.3">
      <c r="A83" s="25"/>
      <c r="B83" s="107" t="str">
        <f>IF(MCR!B83="","",MCR!B83)</f>
        <v/>
      </c>
      <c r="D83" s="108" t="str">
        <f>IF(MCR!D83="","",MCR!D83)</f>
        <v/>
      </c>
      <c r="F83" s="109" t="str">
        <f>IF(MCR!F83="","",MCR!F83)</f>
        <v/>
      </c>
      <c r="H83" s="108" t="str">
        <f>IF(MCR!H83="","",MCR!H83)</f>
        <v/>
      </c>
      <c r="J83" s="3">
        <v>0</v>
      </c>
      <c r="L83" s="64">
        <f t="shared" si="0"/>
        <v>0</v>
      </c>
      <c r="N83" s="3"/>
      <c r="P83" s="64">
        <f t="shared" si="4"/>
        <v>0</v>
      </c>
      <c r="R83" s="66" t="str">
        <f t="shared" si="5"/>
        <v xml:space="preserve">  -  </v>
      </c>
      <c r="T83" s="119" t="str">
        <f>IF(MCR!T83="","",MCR!T83)</f>
        <v/>
      </c>
      <c r="U83" s="30"/>
      <c r="V83" s="64">
        <f t="shared" si="6"/>
        <v>0</v>
      </c>
      <c r="X83" s="64">
        <f t="shared" si="7"/>
        <v>0</v>
      </c>
      <c r="Z83" s="120"/>
      <c r="AB83" s="64">
        <f t="shared" si="1"/>
        <v>0</v>
      </c>
      <c r="AD83" s="66" t="str">
        <f t="shared" si="2"/>
        <v xml:space="preserve">  -  </v>
      </c>
      <c r="AE83" s="30"/>
      <c r="AG83" s="74" t="str">
        <f>IF(OR(AND(Summary!$D$15="General Business",PCR!D83="LTB"),AND(Summary!$D$15="Long Term Business",PCR!D83="GB")),"ERROR","")</f>
        <v/>
      </c>
      <c r="AI83" s="74" t="str">
        <f t="shared" si="3"/>
        <v/>
      </c>
    </row>
    <row r="84" spans="1:35" s="28" customFormat="1" ht="12.75" hidden="1" customHeight="1" outlineLevel="1" x14ac:dyDescent="0.3">
      <c r="A84" s="25"/>
      <c r="B84" s="107" t="str">
        <f>IF(MCR!B84="","",MCR!B84)</f>
        <v/>
      </c>
      <c r="D84" s="108" t="str">
        <f>IF(MCR!D84="","",MCR!D84)</f>
        <v/>
      </c>
      <c r="F84" s="109" t="str">
        <f>IF(MCR!F84="","",MCR!F84)</f>
        <v/>
      </c>
      <c r="H84" s="108" t="str">
        <f>IF(MCR!H84="","",MCR!H84)</f>
        <v/>
      </c>
      <c r="J84" s="3">
        <v>0</v>
      </c>
      <c r="L84" s="64">
        <f t="shared" si="0"/>
        <v>0</v>
      </c>
      <c r="N84" s="3"/>
      <c r="P84" s="64">
        <f t="shared" si="4"/>
        <v>0</v>
      </c>
      <c r="R84" s="66" t="str">
        <f t="shared" si="5"/>
        <v xml:space="preserve">  -  </v>
      </c>
      <c r="T84" s="119" t="str">
        <f>IF(MCR!T84="","",MCR!T84)</f>
        <v/>
      </c>
      <c r="U84" s="30"/>
      <c r="V84" s="64">
        <f t="shared" si="6"/>
        <v>0</v>
      </c>
      <c r="X84" s="64">
        <f t="shared" si="7"/>
        <v>0</v>
      </c>
      <c r="Z84" s="120"/>
      <c r="AB84" s="64">
        <f t="shared" si="1"/>
        <v>0</v>
      </c>
      <c r="AD84" s="66" t="str">
        <f t="shared" si="2"/>
        <v xml:space="preserve">  -  </v>
      </c>
      <c r="AE84" s="30"/>
      <c r="AG84" s="74" t="str">
        <f>IF(OR(AND(Summary!$D$15="General Business",PCR!D84="LTB"),AND(Summary!$D$15="Long Term Business",PCR!D84="GB")),"ERROR","")</f>
        <v/>
      </c>
      <c r="AI84" s="74" t="str">
        <f t="shared" si="3"/>
        <v/>
      </c>
    </row>
    <row r="85" spans="1:35" s="28" customFormat="1" ht="12.75" hidden="1" customHeight="1" outlineLevel="1" x14ac:dyDescent="0.3">
      <c r="A85" s="25"/>
      <c r="B85" s="107" t="str">
        <f>IF(MCR!B85="","",MCR!B85)</f>
        <v/>
      </c>
      <c r="D85" s="108" t="str">
        <f>IF(MCR!D85="","",MCR!D85)</f>
        <v/>
      </c>
      <c r="F85" s="109" t="str">
        <f>IF(MCR!F85="","",MCR!F85)</f>
        <v/>
      </c>
      <c r="H85" s="108" t="str">
        <f>IF(MCR!H85="","",MCR!H85)</f>
        <v/>
      </c>
      <c r="J85" s="3">
        <v>0</v>
      </c>
      <c r="L85" s="64">
        <f t="shared" ref="L85:L148" si="8">IFERROR(J85*$H$17/$H85,0)</f>
        <v>0</v>
      </c>
      <c r="N85" s="3"/>
      <c r="P85" s="64">
        <f t="shared" si="4"/>
        <v>0</v>
      </c>
      <c r="R85" s="66" t="str">
        <f t="shared" si="5"/>
        <v xml:space="preserve">  -  </v>
      </c>
      <c r="T85" s="119" t="str">
        <f>IF(MCR!T85="","",MCR!T85)</f>
        <v/>
      </c>
      <c r="U85" s="30"/>
      <c r="V85" s="64">
        <f t="shared" si="6"/>
        <v>0</v>
      </c>
      <c r="X85" s="64">
        <f t="shared" si="7"/>
        <v>0</v>
      </c>
      <c r="Z85" s="120"/>
      <c r="AB85" s="64">
        <f t="shared" ref="AB85:AB148" si="9">V85+Z85</f>
        <v>0</v>
      </c>
      <c r="AD85" s="66" t="str">
        <f t="shared" ref="AD85:AD148" si="10">IF(AND($B85&lt;&gt;"",$L85=0),"Infinite",IF($B85="","  -  ",$AB85/$L85))</f>
        <v xml:space="preserve">  -  </v>
      </c>
      <c r="AE85" s="30"/>
      <c r="AG85" s="74" t="str">
        <f>IF(OR(AND(Summary!$D$15="General Business",PCR!D85="LTB"),AND(Summary!$D$15="Long Term Business",PCR!D85="GB")),"ERROR","")</f>
        <v/>
      </c>
      <c r="AI85" s="74" t="str">
        <f t="shared" ref="AI85:AI148" si="11">IF(OR(AND(F85&lt;&gt;"",H85=""),AND(F85="GBP",H85&lt;&gt;1), AND(F85&lt;&gt;"GBP",H85=1)),"ERROR","")</f>
        <v/>
      </c>
    </row>
    <row r="86" spans="1:35" s="28" customFormat="1" ht="12.75" hidden="1" customHeight="1" outlineLevel="1" x14ac:dyDescent="0.3">
      <c r="A86" s="25"/>
      <c r="B86" s="107" t="str">
        <f>IF(MCR!B86="","",MCR!B86)</f>
        <v/>
      </c>
      <c r="D86" s="108" t="str">
        <f>IF(MCR!D86="","",MCR!D86)</f>
        <v/>
      </c>
      <c r="F86" s="109" t="str">
        <f>IF(MCR!F86="","",MCR!F86)</f>
        <v/>
      </c>
      <c r="H86" s="108" t="str">
        <f>IF(MCR!H86="","",MCR!H86)</f>
        <v/>
      </c>
      <c r="J86" s="3">
        <v>0</v>
      </c>
      <c r="L86" s="64">
        <f t="shared" si="8"/>
        <v>0</v>
      </c>
      <c r="N86" s="3"/>
      <c r="P86" s="64">
        <f t="shared" ref="P86:P149" si="12">IFERROR(N86*$H$17/$H86,0)</f>
        <v>0</v>
      </c>
      <c r="R86" s="66" t="str">
        <f t="shared" ref="R86:R149" si="13">IF(AND($B86&lt;&gt;"",$L86=0),"Infinite",IF($B86="","  -  ",$P86/$L86))</f>
        <v xml:space="preserve">  -  </v>
      </c>
      <c r="T86" s="119" t="str">
        <f>IF(MCR!T86="","",MCR!T86)</f>
        <v/>
      </c>
      <c r="U86" s="30"/>
      <c r="V86" s="64">
        <f t="shared" ref="V86:V149" si="14">MIN(L86,P86)</f>
        <v>0</v>
      </c>
      <c r="X86" s="64">
        <f t="shared" ref="X86:X149" si="15">P86-V86</f>
        <v>0</v>
      </c>
      <c r="Z86" s="120"/>
      <c r="AB86" s="64">
        <f t="shared" si="9"/>
        <v>0</v>
      </c>
      <c r="AD86" s="66" t="str">
        <f t="shared" si="10"/>
        <v xml:space="preserve">  -  </v>
      </c>
      <c r="AE86" s="30"/>
      <c r="AG86" s="74" t="str">
        <f>IF(OR(AND(Summary!$D$15="General Business",PCR!D86="LTB"),AND(Summary!$D$15="Long Term Business",PCR!D86="GB")),"ERROR","")</f>
        <v/>
      </c>
      <c r="AI86" s="74" t="str">
        <f t="shared" si="11"/>
        <v/>
      </c>
    </row>
    <row r="87" spans="1:35" s="28" customFormat="1" ht="12.75" hidden="1" customHeight="1" outlineLevel="1" x14ac:dyDescent="0.3">
      <c r="A87" s="25"/>
      <c r="B87" s="107" t="str">
        <f>IF(MCR!B87="","",MCR!B87)</f>
        <v/>
      </c>
      <c r="D87" s="108" t="str">
        <f>IF(MCR!D87="","",MCR!D87)</f>
        <v/>
      </c>
      <c r="F87" s="109" t="str">
        <f>IF(MCR!F87="","",MCR!F87)</f>
        <v/>
      </c>
      <c r="H87" s="108" t="str">
        <f>IF(MCR!H87="","",MCR!H87)</f>
        <v/>
      </c>
      <c r="J87" s="3">
        <v>0</v>
      </c>
      <c r="L87" s="64">
        <f t="shared" si="8"/>
        <v>0</v>
      </c>
      <c r="N87" s="3"/>
      <c r="P87" s="64">
        <f t="shared" si="12"/>
        <v>0</v>
      </c>
      <c r="R87" s="66" t="str">
        <f t="shared" si="13"/>
        <v xml:space="preserve">  -  </v>
      </c>
      <c r="T87" s="119" t="str">
        <f>IF(MCR!T87="","",MCR!T87)</f>
        <v/>
      </c>
      <c r="U87" s="30"/>
      <c r="V87" s="64">
        <f t="shared" si="14"/>
        <v>0</v>
      </c>
      <c r="X87" s="64">
        <f t="shared" si="15"/>
        <v>0</v>
      </c>
      <c r="Z87" s="120"/>
      <c r="AB87" s="64">
        <f t="shared" si="9"/>
        <v>0</v>
      </c>
      <c r="AD87" s="66" t="str">
        <f t="shared" si="10"/>
        <v xml:space="preserve">  -  </v>
      </c>
      <c r="AE87" s="30"/>
      <c r="AG87" s="74" t="str">
        <f>IF(OR(AND(Summary!$D$15="General Business",PCR!D87="LTB"),AND(Summary!$D$15="Long Term Business",PCR!D87="GB")),"ERROR","")</f>
        <v/>
      </c>
      <c r="AI87" s="74" t="str">
        <f t="shared" si="11"/>
        <v/>
      </c>
    </row>
    <row r="88" spans="1:35" s="28" customFormat="1" ht="12.75" hidden="1" customHeight="1" outlineLevel="1" x14ac:dyDescent="0.3">
      <c r="A88" s="25"/>
      <c r="B88" s="107" t="str">
        <f>IF(MCR!B88="","",MCR!B88)</f>
        <v/>
      </c>
      <c r="D88" s="108" t="str">
        <f>IF(MCR!D88="","",MCR!D88)</f>
        <v/>
      </c>
      <c r="F88" s="109" t="str">
        <f>IF(MCR!F88="","",MCR!F88)</f>
        <v/>
      </c>
      <c r="H88" s="108" t="str">
        <f>IF(MCR!H88="","",MCR!H88)</f>
        <v/>
      </c>
      <c r="J88" s="3">
        <v>0</v>
      </c>
      <c r="L88" s="64">
        <f t="shared" si="8"/>
        <v>0</v>
      </c>
      <c r="N88" s="3"/>
      <c r="P88" s="64">
        <f t="shared" si="12"/>
        <v>0</v>
      </c>
      <c r="R88" s="66" t="str">
        <f t="shared" si="13"/>
        <v xml:space="preserve">  -  </v>
      </c>
      <c r="T88" s="119" t="str">
        <f>IF(MCR!T88="","",MCR!T88)</f>
        <v/>
      </c>
      <c r="U88" s="30"/>
      <c r="V88" s="64">
        <f t="shared" si="14"/>
        <v>0</v>
      </c>
      <c r="X88" s="64">
        <f t="shared" si="15"/>
        <v>0</v>
      </c>
      <c r="Z88" s="120"/>
      <c r="AB88" s="64">
        <f t="shared" si="9"/>
        <v>0</v>
      </c>
      <c r="AD88" s="66" t="str">
        <f t="shared" si="10"/>
        <v xml:space="preserve">  -  </v>
      </c>
      <c r="AE88" s="30"/>
      <c r="AG88" s="74" t="str">
        <f>IF(OR(AND(Summary!$D$15="General Business",PCR!D88="LTB"),AND(Summary!$D$15="Long Term Business",PCR!D88="GB")),"ERROR","")</f>
        <v/>
      </c>
      <c r="AI88" s="74" t="str">
        <f t="shared" si="11"/>
        <v/>
      </c>
    </row>
    <row r="89" spans="1:35" s="28" customFormat="1" ht="12.75" customHeight="1" collapsed="1" x14ac:dyDescent="0.3">
      <c r="A89" s="25"/>
      <c r="B89" s="107" t="str">
        <f>IF(MCR!B89="","",MCR!B89)</f>
        <v/>
      </c>
      <c r="D89" s="108" t="str">
        <f>IF(MCR!D89="","",MCR!D89)</f>
        <v/>
      </c>
      <c r="F89" s="109" t="str">
        <f>IF(MCR!F89="","",MCR!F89)</f>
        <v/>
      </c>
      <c r="H89" s="108" t="str">
        <f>IF(MCR!H89="","",MCR!H89)</f>
        <v/>
      </c>
      <c r="J89" s="3">
        <v>0</v>
      </c>
      <c r="L89" s="64">
        <f t="shared" si="8"/>
        <v>0</v>
      </c>
      <c r="N89" s="3"/>
      <c r="P89" s="64">
        <f t="shared" si="12"/>
        <v>0</v>
      </c>
      <c r="R89" s="66" t="str">
        <f t="shared" si="13"/>
        <v xml:space="preserve">  -  </v>
      </c>
      <c r="T89" s="119" t="str">
        <f>IF(MCR!T89="","",MCR!T89)</f>
        <v/>
      </c>
      <c r="U89" s="30"/>
      <c r="V89" s="64">
        <f t="shared" si="14"/>
        <v>0</v>
      </c>
      <c r="X89" s="64">
        <f t="shared" si="15"/>
        <v>0</v>
      </c>
      <c r="Z89" s="120"/>
      <c r="AB89" s="64">
        <f t="shared" si="9"/>
        <v>0</v>
      </c>
      <c r="AD89" s="66" t="str">
        <f t="shared" si="10"/>
        <v xml:space="preserve">  -  </v>
      </c>
      <c r="AE89" s="30"/>
      <c r="AG89" s="74" t="str">
        <f>IF(OR(AND(Summary!$D$15="General Business",PCR!D89="LTB"),AND(Summary!$D$15="Long Term Business",PCR!D89="GB")),"ERROR","")</f>
        <v/>
      </c>
      <c r="AI89" s="74" t="str">
        <f t="shared" si="11"/>
        <v/>
      </c>
    </row>
    <row r="90" spans="1:35" s="28" customFormat="1" ht="12.75" hidden="1" customHeight="1" outlineLevel="1" x14ac:dyDescent="0.3">
      <c r="A90" s="25"/>
      <c r="B90" s="107" t="str">
        <f>IF(MCR!B90="","",MCR!B90)</f>
        <v/>
      </c>
      <c r="D90" s="108" t="str">
        <f>IF(MCR!D90="","",MCR!D90)</f>
        <v/>
      </c>
      <c r="F90" s="109" t="str">
        <f>IF(MCR!F90="","",MCR!F90)</f>
        <v/>
      </c>
      <c r="H90" s="108" t="str">
        <f>IF(MCR!H90="","",MCR!H90)</f>
        <v/>
      </c>
      <c r="J90" s="3">
        <v>0</v>
      </c>
      <c r="L90" s="64">
        <f t="shared" si="8"/>
        <v>0</v>
      </c>
      <c r="N90" s="3"/>
      <c r="P90" s="64">
        <f t="shared" si="12"/>
        <v>0</v>
      </c>
      <c r="R90" s="66" t="str">
        <f t="shared" si="13"/>
        <v xml:space="preserve">  -  </v>
      </c>
      <c r="T90" s="119" t="str">
        <f>IF(MCR!T90="","",MCR!T90)</f>
        <v/>
      </c>
      <c r="U90" s="30"/>
      <c r="V90" s="64">
        <f t="shared" si="14"/>
        <v>0</v>
      </c>
      <c r="X90" s="64">
        <f t="shared" si="15"/>
        <v>0</v>
      </c>
      <c r="Z90" s="120"/>
      <c r="AB90" s="64">
        <f t="shared" si="9"/>
        <v>0</v>
      </c>
      <c r="AD90" s="66" t="str">
        <f t="shared" si="10"/>
        <v xml:space="preserve">  -  </v>
      </c>
      <c r="AE90" s="30"/>
      <c r="AG90" s="74" t="str">
        <f>IF(OR(AND(Summary!$D$15="General Business",PCR!D90="LTB"),AND(Summary!$D$15="Long Term Business",PCR!D90="GB")),"ERROR","")</f>
        <v/>
      </c>
      <c r="AI90" s="74" t="str">
        <f t="shared" si="11"/>
        <v/>
      </c>
    </row>
    <row r="91" spans="1:35" s="28" customFormat="1" ht="12.75" hidden="1" customHeight="1" outlineLevel="1" x14ac:dyDescent="0.3">
      <c r="A91" s="25"/>
      <c r="B91" s="107" t="str">
        <f>IF(MCR!B91="","",MCR!B91)</f>
        <v/>
      </c>
      <c r="D91" s="108" t="str">
        <f>IF(MCR!D91="","",MCR!D91)</f>
        <v/>
      </c>
      <c r="F91" s="109" t="str">
        <f>IF(MCR!F91="","",MCR!F91)</f>
        <v/>
      </c>
      <c r="H91" s="108" t="str">
        <f>IF(MCR!H91="","",MCR!H91)</f>
        <v/>
      </c>
      <c r="J91" s="3">
        <v>0</v>
      </c>
      <c r="L91" s="64">
        <f t="shared" si="8"/>
        <v>0</v>
      </c>
      <c r="N91" s="3"/>
      <c r="P91" s="64">
        <f t="shared" si="12"/>
        <v>0</v>
      </c>
      <c r="R91" s="66" t="str">
        <f t="shared" si="13"/>
        <v xml:space="preserve">  -  </v>
      </c>
      <c r="T91" s="119" t="str">
        <f>IF(MCR!T91="","",MCR!T91)</f>
        <v/>
      </c>
      <c r="U91" s="30"/>
      <c r="V91" s="64">
        <f t="shared" si="14"/>
        <v>0</v>
      </c>
      <c r="X91" s="64">
        <f t="shared" si="15"/>
        <v>0</v>
      </c>
      <c r="Z91" s="120"/>
      <c r="AB91" s="64">
        <f t="shared" si="9"/>
        <v>0</v>
      </c>
      <c r="AD91" s="66" t="str">
        <f t="shared" si="10"/>
        <v xml:space="preserve">  -  </v>
      </c>
      <c r="AE91" s="30"/>
      <c r="AG91" s="74" t="str">
        <f>IF(OR(AND(Summary!$D$15="General Business",PCR!D91="LTB"),AND(Summary!$D$15="Long Term Business",PCR!D91="GB")),"ERROR","")</f>
        <v/>
      </c>
      <c r="AI91" s="74" t="str">
        <f t="shared" si="11"/>
        <v/>
      </c>
    </row>
    <row r="92" spans="1:35" s="28" customFormat="1" ht="12.75" hidden="1" customHeight="1" outlineLevel="1" x14ac:dyDescent="0.3">
      <c r="A92" s="25"/>
      <c r="B92" s="107" t="str">
        <f>IF(MCR!B92="","",MCR!B92)</f>
        <v/>
      </c>
      <c r="D92" s="108" t="str">
        <f>IF(MCR!D92="","",MCR!D92)</f>
        <v/>
      </c>
      <c r="F92" s="109" t="str">
        <f>IF(MCR!F92="","",MCR!F92)</f>
        <v/>
      </c>
      <c r="H92" s="108" t="str">
        <f>IF(MCR!H92="","",MCR!H92)</f>
        <v/>
      </c>
      <c r="J92" s="3">
        <v>0</v>
      </c>
      <c r="L92" s="64">
        <f t="shared" si="8"/>
        <v>0</v>
      </c>
      <c r="N92" s="3"/>
      <c r="P92" s="64">
        <f t="shared" si="12"/>
        <v>0</v>
      </c>
      <c r="R92" s="66" t="str">
        <f t="shared" si="13"/>
        <v xml:space="preserve">  -  </v>
      </c>
      <c r="T92" s="119" t="str">
        <f>IF(MCR!T92="","",MCR!T92)</f>
        <v/>
      </c>
      <c r="U92" s="30"/>
      <c r="V92" s="64">
        <f t="shared" si="14"/>
        <v>0</v>
      </c>
      <c r="X92" s="64">
        <f t="shared" si="15"/>
        <v>0</v>
      </c>
      <c r="Z92" s="120"/>
      <c r="AB92" s="64">
        <f t="shared" si="9"/>
        <v>0</v>
      </c>
      <c r="AD92" s="66" t="str">
        <f t="shared" si="10"/>
        <v xml:space="preserve">  -  </v>
      </c>
      <c r="AE92" s="30"/>
      <c r="AG92" s="74" t="str">
        <f>IF(OR(AND(Summary!$D$15="General Business",PCR!D92="LTB"),AND(Summary!$D$15="Long Term Business",PCR!D92="GB")),"ERROR","")</f>
        <v/>
      </c>
      <c r="AI92" s="74" t="str">
        <f t="shared" si="11"/>
        <v/>
      </c>
    </row>
    <row r="93" spans="1:35" s="28" customFormat="1" ht="12.75" hidden="1" customHeight="1" outlineLevel="1" x14ac:dyDescent="0.3">
      <c r="A93" s="25"/>
      <c r="B93" s="107" t="str">
        <f>IF(MCR!B93="","",MCR!B93)</f>
        <v/>
      </c>
      <c r="D93" s="108" t="str">
        <f>IF(MCR!D93="","",MCR!D93)</f>
        <v/>
      </c>
      <c r="F93" s="109" t="str">
        <f>IF(MCR!F93="","",MCR!F93)</f>
        <v/>
      </c>
      <c r="H93" s="108" t="str">
        <f>IF(MCR!H93="","",MCR!H93)</f>
        <v/>
      </c>
      <c r="J93" s="3">
        <v>0</v>
      </c>
      <c r="L93" s="64">
        <f t="shared" si="8"/>
        <v>0</v>
      </c>
      <c r="N93" s="3"/>
      <c r="P93" s="64">
        <f t="shared" si="12"/>
        <v>0</v>
      </c>
      <c r="R93" s="66" t="str">
        <f t="shared" si="13"/>
        <v xml:space="preserve">  -  </v>
      </c>
      <c r="T93" s="119" t="str">
        <f>IF(MCR!T93="","",MCR!T93)</f>
        <v/>
      </c>
      <c r="U93" s="30"/>
      <c r="V93" s="64">
        <f t="shared" si="14"/>
        <v>0</v>
      </c>
      <c r="X93" s="64">
        <f t="shared" si="15"/>
        <v>0</v>
      </c>
      <c r="Z93" s="120"/>
      <c r="AB93" s="64">
        <f t="shared" si="9"/>
        <v>0</v>
      </c>
      <c r="AD93" s="66" t="str">
        <f t="shared" si="10"/>
        <v xml:space="preserve">  -  </v>
      </c>
      <c r="AE93" s="30"/>
      <c r="AG93" s="74" t="str">
        <f>IF(OR(AND(Summary!$D$15="General Business",PCR!D93="LTB"),AND(Summary!$D$15="Long Term Business",PCR!D93="GB")),"ERROR","")</f>
        <v/>
      </c>
      <c r="AI93" s="74" t="str">
        <f t="shared" si="11"/>
        <v/>
      </c>
    </row>
    <row r="94" spans="1:35" s="28" customFormat="1" ht="12.75" hidden="1" customHeight="1" outlineLevel="1" x14ac:dyDescent="0.3">
      <c r="A94" s="25"/>
      <c r="B94" s="107" t="str">
        <f>IF(MCR!B94="","",MCR!B94)</f>
        <v/>
      </c>
      <c r="D94" s="108" t="str">
        <f>IF(MCR!D94="","",MCR!D94)</f>
        <v/>
      </c>
      <c r="F94" s="109" t="str">
        <f>IF(MCR!F94="","",MCR!F94)</f>
        <v/>
      </c>
      <c r="H94" s="108" t="str">
        <f>IF(MCR!H94="","",MCR!H94)</f>
        <v/>
      </c>
      <c r="J94" s="3">
        <v>0</v>
      </c>
      <c r="L94" s="64">
        <f t="shared" si="8"/>
        <v>0</v>
      </c>
      <c r="N94" s="3"/>
      <c r="P94" s="64">
        <f t="shared" si="12"/>
        <v>0</v>
      </c>
      <c r="R94" s="66" t="str">
        <f t="shared" si="13"/>
        <v xml:space="preserve">  -  </v>
      </c>
      <c r="T94" s="119" t="str">
        <f>IF(MCR!T94="","",MCR!T94)</f>
        <v/>
      </c>
      <c r="U94" s="30"/>
      <c r="V94" s="64">
        <f t="shared" si="14"/>
        <v>0</v>
      </c>
      <c r="X94" s="64">
        <f t="shared" si="15"/>
        <v>0</v>
      </c>
      <c r="Z94" s="120"/>
      <c r="AB94" s="64">
        <f t="shared" si="9"/>
        <v>0</v>
      </c>
      <c r="AD94" s="66" t="str">
        <f t="shared" si="10"/>
        <v xml:space="preserve">  -  </v>
      </c>
      <c r="AE94" s="30"/>
      <c r="AG94" s="74" t="str">
        <f>IF(OR(AND(Summary!$D$15="General Business",PCR!D94="LTB"),AND(Summary!$D$15="Long Term Business",PCR!D94="GB")),"ERROR","")</f>
        <v/>
      </c>
      <c r="AI94" s="74" t="str">
        <f t="shared" si="11"/>
        <v/>
      </c>
    </row>
    <row r="95" spans="1:35" s="28" customFormat="1" ht="12.75" hidden="1" customHeight="1" outlineLevel="1" x14ac:dyDescent="0.3">
      <c r="A95" s="25"/>
      <c r="B95" s="107" t="str">
        <f>IF(MCR!B95="","",MCR!B95)</f>
        <v/>
      </c>
      <c r="D95" s="108" t="str">
        <f>IF(MCR!D95="","",MCR!D95)</f>
        <v/>
      </c>
      <c r="F95" s="109" t="str">
        <f>IF(MCR!F95="","",MCR!F95)</f>
        <v/>
      </c>
      <c r="H95" s="108" t="str">
        <f>IF(MCR!H95="","",MCR!H95)</f>
        <v/>
      </c>
      <c r="J95" s="3">
        <v>0</v>
      </c>
      <c r="L95" s="64">
        <f t="shared" si="8"/>
        <v>0</v>
      </c>
      <c r="N95" s="3"/>
      <c r="P95" s="64">
        <f t="shared" si="12"/>
        <v>0</v>
      </c>
      <c r="R95" s="66" t="str">
        <f t="shared" si="13"/>
        <v xml:space="preserve">  -  </v>
      </c>
      <c r="T95" s="119" t="str">
        <f>IF(MCR!T95="","",MCR!T95)</f>
        <v/>
      </c>
      <c r="U95" s="30"/>
      <c r="V95" s="64">
        <f t="shared" si="14"/>
        <v>0</v>
      </c>
      <c r="X95" s="64">
        <f t="shared" si="15"/>
        <v>0</v>
      </c>
      <c r="Z95" s="120"/>
      <c r="AB95" s="64">
        <f t="shared" si="9"/>
        <v>0</v>
      </c>
      <c r="AD95" s="66" t="str">
        <f t="shared" si="10"/>
        <v xml:space="preserve">  -  </v>
      </c>
      <c r="AE95" s="30"/>
      <c r="AG95" s="74" t="str">
        <f>IF(OR(AND(Summary!$D$15="General Business",PCR!D95="LTB"),AND(Summary!$D$15="Long Term Business",PCR!D95="GB")),"ERROR","")</f>
        <v/>
      </c>
      <c r="AI95" s="74" t="str">
        <f t="shared" si="11"/>
        <v/>
      </c>
    </row>
    <row r="96" spans="1:35" s="28" customFormat="1" ht="12.75" hidden="1" customHeight="1" outlineLevel="1" x14ac:dyDescent="0.3">
      <c r="A96" s="25"/>
      <c r="B96" s="107" t="str">
        <f>IF(MCR!B96="","",MCR!B96)</f>
        <v/>
      </c>
      <c r="D96" s="108" t="str">
        <f>IF(MCR!D96="","",MCR!D96)</f>
        <v/>
      </c>
      <c r="F96" s="109" t="str">
        <f>IF(MCR!F96="","",MCR!F96)</f>
        <v/>
      </c>
      <c r="H96" s="108" t="str">
        <f>IF(MCR!H96="","",MCR!H96)</f>
        <v/>
      </c>
      <c r="J96" s="3">
        <v>0</v>
      </c>
      <c r="L96" s="64">
        <f t="shared" si="8"/>
        <v>0</v>
      </c>
      <c r="N96" s="3"/>
      <c r="P96" s="64">
        <f t="shared" si="12"/>
        <v>0</v>
      </c>
      <c r="R96" s="66" t="str">
        <f t="shared" si="13"/>
        <v xml:space="preserve">  -  </v>
      </c>
      <c r="T96" s="119" t="str">
        <f>IF(MCR!T96="","",MCR!T96)</f>
        <v/>
      </c>
      <c r="U96" s="30"/>
      <c r="V96" s="64">
        <f t="shared" si="14"/>
        <v>0</v>
      </c>
      <c r="X96" s="64">
        <f t="shared" si="15"/>
        <v>0</v>
      </c>
      <c r="Z96" s="120"/>
      <c r="AB96" s="64">
        <f t="shared" si="9"/>
        <v>0</v>
      </c>
      <c r="AD96" s="66" t="str">
        <f t="shared" si="10"/>
        <v xml:space="preserve">  -  </v>
      </c>
      <c r="AE96" s="30"/>
      <c r="AG96" s="74" t="str">
        <f>IF(OR(AND(Summary!$D$15="General Business",PCR!D96="LTB"),AND(Summary!$D$15="Long Term Business",PCR!D96="GB")),"ERROR","")</f>
        <v/>
      </c>
      <c r="AI96" s="74" t="str">
        <f t="shared" si="11"/>
        <v/>
      </c>
    </row>
    <row r="97" spans="1:35" s="28" customFormat="1" ht="12.75" hidden="1" customHeight="1" outlineLevel="1" x14ac:dyDescent="0.3">
      <c r="A97" s="25"/>
      <c r="B97" s="107" t="str">
        <f>IF(MCR!B97="","",MCR!B97)</f>
        <v/>
      </c>
      <c r="D97" s="108" t="str">
        <f>IF(MCR!D97="","",MCR!D97)</f>
        <v/>
      </c>
      <c r="F97" s="109" t="str">
        <f>IF(MCR!F97="","",MCR!F97)</f>
        <v/>
      </c>
      <c r="H97" s="108" t="str">
        <f>IF(MCR!H97="","",MCR!H97)</f>
        <v/>
      </c>
      <c r="J97" s="3">
        <v>0</v>
      </c>
      <c r="L97" s="64">
        <f t="shared" si="8"/>
        <v>0</v>
      </c>
      <c r="N97" s="3"/>
      <c r="P97" s="64">
        <f t="shared" si="12"/>
        <v>0</v>
      </c>
      <c r="R97" s="66" t="str">
        <f t="shared" si="13"/>
        <v xml:space="preserve">  -  </v>
      </c>
      <c r="T97" s="119" t="str">
        <f>IF(MCR!T97="","",MCR!T97)</f>
        <v/>
      </c>
      <c r="U97" s="30"/>
      <c r="V97" s="64">
        <f t="shared" si="14"/>
        <v>0</v>
      </c>
      <c r="X97" s="64">
        <f t="shared" si="15"/>
        <v>0</v>
      </c>
      <c r="Z97" s="120"/>
      <c r="AB97" s="64">
        <f t="shared" si="9"/>
        <v>0</v>
      </c>
      <c r="AD97" s="66" t="str">
        <f t="shared" si="10"/>
        <v xml:space="preserve">  -  </v>
      </c>
      <c r="AE97" s="30"/>
      <c r="AG97" s="74" t="str">
        <f>IF(OR(AND(Summary!$D$15="General Business",PCR!D97="LTB"),AND(Summary!$D$15="Long Term Business",PCR!D97="GB")),"ERROR","")</f>
        <v/>
      </c>
      <c r="AI97" s="74" t="str">
        <f t="shared" si="11"/>
        <v/>
      </c>
    </row>
    <row r="98" spans="1:35" s="28" customFormat="1" ht="12.75" hidden="1" customHeight="1" outlineLevel="1" x14ac:dyDescent="0.3">
      <c r="A98" s="25"/>
      <c r="B98" s="107" t="str">
        <f>IF(MCR!B98="","",MCR!B98)</f>
        <v/>
      </c>
      <c r="D98" s="108" t="str">
        <f>IF(MCR!D98="","",MCR!D98)</f>
        <v/>
      </c>
      <c r="F98" s="109" t="str">
        <f>IF(MCR!F98="","",MCR!F98)</f>
        <v/>
      </c>
      <c r="H98" s="108" t="str">
        <f>IF(MCR!H98="","",MCR!H98)</f>
        <v/>
      </c>
      <c r="J98" s="3">
        <v>0</v>
      </c>
      <c r="L98" s="64">
        <f t="shared" si="8"/>
        <v>0</v>
      </c>
      <c r="N98" s="3"/>
      <c r="P98" s="64">
        <f t="shared" si="12"/>
        <v>0</v>
      </c>
      <c r="R98" s="66" t="str">
        <f t="shared" si="13"/>
        <v xml:space="preserve">  -  </v>
      </c>
      <c r="T98" s="119" t="str">
        <f>IF(MCR!T98="","",MCR!T98)</f>
        <v/>
      </c>
      <c r="U98" s="30"/>
      <c r="V98" s="64">
        <f t="shared" si="14"/>
        <v>0</v>
      </c>
      <c r="X98" s="64">
        <f t="shared" si="15"/>
        <v>0</v>
      </c>
      <c r="Z98" s="120"/>
      <c r="AB98" s="64">
        <f t="shared" si="9"/>
        <v>0</v>
      </c>
      <c r="AD98" s="66" t="str">
        <f t="shared" si="10"/>
        <v xml:space="preserve">  -  </v>
      </c>
      <c r="AE98" s="30"/>
      <c r="AG98" s="74" t="str">
        <f>IF(OR(AND(Summary!$D$15="General Business",PCR!D98="LTB"),AND(Summary!$D$15="Long Term Business",PCR!D98="GB")),"ERROR","")</f>
        <v/>
      </c>
      <c r="AI98" s="74" t="str">
        <f t="shared" si="11"/>
        <v/>
      </c>
    </row>
    <row r="99" spans="1:35" s="28" customFormat="1" ht="12.75" hidden="1" customHeight="1" outlineLevel="1" x14ac:dyDescent="0.3">
      <c r="A99" s="25"/>
      <c r="B99" s="107" t="str">
        <f>IF(MCR!B99="","",MCR!B99)</f>
        <v/>
      </c>
      <c r="D99" s="108" t="str">
        <f>IF(MCR!D99="","",MCR!D99)</f>
        <v/>
      </c>
      <c r="F99" s="109" t="str">
        <f>IF(MCR!F99="","",MCR!F99)</f>
        <v/>
      </c>
      <c r="H99" s="108" t="str">
        <f>IF(MCR!H99="","",MCR!H99)</f>
        <v/>
      </c>
      <c r="J99" s="3">
        <v>0</v>
      </c>
      <c r="L99" s="64">
        <f t="shared" si="8"/>
        <v>0</v>
      </c>
      <c r="N99" s="3"/>
      <c r="P99" s="64">
        <f t="shared" si="12"/>
        <v>0</v>
      </c>
      <c r="R99" s="66" t="str">
        <f t="shared" si="13"/>
        <v xml:space="preserve">  -  </v>
      </c>
      <c r="T99" s="119" t="str">
        <f>IF(MCR!T99="","",MCR!T99)</f>
        <v/>
      </c>
      <c r="U99" s="30"/>
      <c r="V99" s="64">
        <f t="shared" si="14"/>
        <v>0</v>
      </c>
      <c r="X99" s="64">
        <f t="shared" si="15"/>
        <v>0</v>
      </c>
      <c r="Z99" s="120"/>
      <c r="AB99" s="64">
        <f t="shared" si="9"/>
        <v>0</v>
      </c>
      <c r="AD99" s="66" t="str">
        <f t="shared" si="10"/>
        <v xml:space="preserve">  -  </v>
      </c>
      <c r="AE99" s="30"/>
      <c r="AG99" s="74" t="str">
        <f>IF(OR(AND(Summary!$D$15="General Business",PCR!D99="LTB"),AND(Summary!$D$15="Long Term Business",PCR!D99="GB")),"ERROR","")</f>
        <v/>
      </c>
      <c r="AI99" s="74" t="str">
        <f t="shared" si="11"/>
        <v/>
      </c>
    </row>
    <row r="100" spans="1:35" s="28" customFormat="1" ht="12.75" hidden="1" customHeight="1" outlineLevel="1" x14ac:dyDescent="0.3">
      <c r="A100" s="25"/>
      <c r="B100" s="107" t="str">
        <f>IF(MCR!B100="","",MCR!B100)</f>
        <v/>
      </c>
      <c r="D100" s="108" t="str">
        <f>IF(MCR!D100="","",MCR!D100)</f>
        <v/>
      </c>
      <c r="F100" s="109" t="str">
        <f>IF(MCR!F100="","",MCR!F100)</f>
        <v/>
      </c>
      <c r="H100" s="108" t="str">
        <f>IF(MCR!H100="","",MCR!H100)</f>
        <v/>
      </c>
      <c r="J100" s="3">
        <v>0</v>
      </c>
      <c r="L100" s="64">
        <f t="shared" si="8"/>
        <v>0</v>
      </c>
      <c r="N100" s="3"/>
      <c r="P100" s="64">
        <f t="shared" si="12"/>
        <v>0</v>
      </c>
      <c r="R100" s="66" t="str">
        <f t="shared" si="13"/>
        <v xml:space="preserve">  -  </v>
      </c>
      <c r="T100" s="119" t="str">
        <f>IF(MCR!T100="","",MCR!T100)</f>
        <v/>
      </c>
      <c r="U100" s="30"/>
      <c r="V100" s="64">
        <f t="shared" si="14"/>
        <v>0</v>
      </c>
      <c r="X100" s="64">
        <f t="shared" si="15"/>
        <v>0</v>
      </c>
      <c r="Z100" s="120"/>
      <c r="AB100" s="64">
        <f t="shared" si="9"/>
        <v>0</v>
      </c>
      <c r="AD100" s="66" t="str">
        <f t="shared" si="10"/>
        <v xml:space="preserve">  -  </v>
      </c>
      <c r="AE100" s="30"/>
      <c r="AG100" s="74" t="str">
        <f>IF(OR(AND(Summary!$D$15="General Business",PCR!D100="LTB"),AND(Summary!$D$15="Long Term Business",PCR!D100="GB")),"ERROR","")</f>
        <v/>
      </c>
      <c r="AI100" s="74" t="str">
        <f t="shared" si="11"/>
        <v/>
      </c>
    </row>
    <row r="101" spans="1:35" s="28" customFormat="1" ht="12.75" hidden="1" customHeight="1" outlineLevel="1" x14ac:dyDescent="0.3">
      <c r="A101" s="25"/>
      <c r="B101" s="107" t="str">
        <f>IF(MCR!B101="","",MCR!B101)</f>
        <v/>
      </c>
      <c r="D101" s="108" t="str">
        <f>IF(MCR!D101="","",MCR!D101)</f>
        <v/>
      </c>
      <c r="F101" s="109" t="str">
        <f>IF(MCR!F101="","",MCR!F101)</f>
        <v/>
      </c>
      <c r="H101" s="108" t="str">
        <f>IF(MCR!H101="","",MCR!H101)</f>
        <v/>
      </c>
      <c r="J101" s="3">
        <v>0</v>
      </c>
      <c r="L101" s="64">
        <f t="shared" si="8"/>
        <v>0</v>
      </c>
      <c r="N101" s="3"/>
      <c r="P101" s="64">
        <f t="shared" si="12"/>
        <v>0</v>
      </c>
      <c r="R101" s="66" t="str">
        <f t="shared" si="13"/>
        <v xml:space="preserve">  -  </v>
      </c>
      <c r="T101" s="119" t="str">
        <f>IF(MCR!T101="","",MCR!T101)</f>
        <v/>
      </c>
      <c r="U101" s="30"/>
      <c r="V101" s="64">
        <f t="shared" si="14"/>
        <v>0</v>
      </c>
      <c r="X101" s="64">
        <f t="shared" si="15"/>
        <v>0</v>
      </c>
      <c r="Z101" s="120"/>
      <c r="AB101" s="64">
        <f t="shared" si="9"/>
        <v>0</v>
      </c>
      <c r="AD101" s="66" t="str">
        <f t="shared" si="10"/>
        <v xml:space="preserve">  -  </v>
      </c>
      <c r="AE101" s="30"/>
      <c r="AG101" s="74" t="str">
        <f>IF(OR(AND(Summary!$D$15="General Business",PCR!D101="LTB"),AND(Summary!$D$15="Long Term Business",PCR!D101="GB")),"ERROR","")</f>
        <v/>
      </c>
      <c r="AI101" s="74" t="str">
        <f t="shared" si="11"/>
        <v/>
      </c>
    </row>
    <row r="102" spans="1:35" s="28" customFormat="1" ht="12.75" hidden="1" customHeight="1" outlineLevel="1" x14ac:dyDescent="0.3">
      <c r="A102" s="25"/>
      <c r="B102" s="107" t="str">
        <f>IF(MCR!B102="","",MCR!B102)</f>
        <v/>
      </c>
      <c r="D102" s="108" t="str">
        <f>IF(MCR!D102="","",MCR!D102)</f>
        <v/>
      </c>
      <c r="F102" s="109" t="str">
        <f>IF(MCR!F102="","",MCR!F102)</f>
        <v/>
      </c>
      <c r="H102" s="108" t="str">
        <f>IF(MCR!H102="","",MCR!H102)</f>
        <v/>
      </c>
      <c r="J102" s="3">
        <v>0</v>
      </c>
      <c r="L102" s="64">
        <f t="shared" si="8"/>
        <v>0</v>
      </c>
      <c r="N102" s="3"/>
      <c r="P102" s="64">
        <f t="shared" si="12"/>
        <v>0</v>
      </c>
      <c r="R102" s="66" t="str">
        <f t="shared" si="13"/>
        <v xml:space="preserve">  -  </v>
      </c>
      <c r="T102" s="119" t="str">
        <f>IF(MCR!T102="","",MCR!T102)</f>
        <v/>
      </c>
      <c r="U102" s="30"/>
      <c r="V102" s="64">
        <f t="shared" si="14"/>
        <v>0</v>
      </c>
      <c r="X102" s="64">
        <f t="shared" si="15"/>
        <v>0</v>
      </c>
      <c r="Z102" s="120"/>
      <c r="AB102" s="64">
        <f t="shared" si="9"/>
        <v>0</v>
      </c>
      <c r="AD102" s="66" t="str">
        <f t="shared" si="10"/>
        <v xml:space="preserve">  -  </v>
      </c>
      <c r="AE102" s="30"/>
      <c r="AG102" s="74" t="str">
        <f>IF(OR(AND(Summary!$D$15="General Business",PCR!D102="LTB"),AND(Summary!$D$15="Long Term Business",PCR!D102="GB")),"ERROR","")</f>
        <v/>
      </c>
      <c r="AI102" s="74" t="str">
        <f t="shared" si="11"/>
        <v/>
      </c>
    </row>
    <row r="103" spans="1:35" s="28" customFormat="1" ht="12.75" hidden="1" customHeight="1" outlineLevel="1" x14ac:dyDescent="0.3">
      <c r="A103" s="25"/>
      <c r="B103" s="107" t="str">
        <f>IF(MCR!B103="","",MCR!B103)</f>
        <v/>
      </c>
      <c r="D103" s="108" t="str">
        <f>IF(MCR!D103="","",MCR!D103)</f>
        <v/>
      </c>
      <c r="F103" s="109" t="str">
        <f>IF(MCR!F103="","",MCR!F103)</f>
        <v/>
      </c>
      <c r="H103" s="108" t="str">
        <f>IF(MCR!H103="","",MCR!H103)</f>
        <v/>
      </c>
      <c r="J103" s="3">
        <v>0</v>
      </c>
      <c r="L103" s="64">
        <f t="shared" si="8"/>
        <v>0</v>
      </c>
      <c r="N103" s="3"/>
      <c r="P103" s="64">
        <f t="shared" si="12"/>
        <v>0</v>
      </c>
      <c r="R103" s="66" t="str">
        <f t="shared" si="13"/>
        <v xml:space="preserve">  -  </v>
      </c>
      <c r="T103" s="119" t="str">
        <f>IF(MCR!T103="","",MCR!T103)</f>
        <v/>
      </c>
      <c r="U103" s="30"/>
      <c r="V103" s="64">
        <f t="shared" si="14"/>
        <v>0</v>
      </c>
      <c r="X103" s="64">
        <f t="shared" si="15"/>
        <v>0</v>
      </c>
      <c r="Z103" s="120"/>
      <c r="AB103" s="64">
        <f t="shared" si="9"/>
        <v>0</v>
      </c>
      <c r="AD103" s="66" t="str">
        <f t="shared" si="10"/>
        <v xml:space="preserve">  -  </v>
      </c>
      <c r="AE103" s="30"/>
      <c r="AG103" s="74" t="str">
        <f>IF(OR(AND(Summary!$D$15="General Business",PCR!D103="LTB"),AND(Summary!$D$15="Long Term Business",PCR!D103="GB")),"ERROR","")</f>
        <v/>
      </c>
      <c r="AI103" s="74" t="str">
        <f t="shared" si="11"/>
        <v/>
      </c>
    </row>
    <row r="104" spans="1:35" s="28" customFormat="1" ht="12.75" hidden="1" customHeight="1" outlineLevel="1" x14ac:dyDescent="0.3">
      <c r="A104" s="25"/>
      <c r="B104" s="107" t="str">
        <f>IF(MCR!B104="","",MCR!B104)</f>
        <v/>
      </c>
      <c r="D104" s="108" t="str">
        <f>IF(MCR!D104="","",MCR!D104)</f>
        <v/>
      </c>
      <c r="F104" s="109" t="str">
        <f>IF(MCR!F104="","",MCR!F104)</f>
        <v/>
      </c>
      <c r="H104" s="108" t="str">
        <f>IF(MCR!H104="","",MCR!H104)</f>
        <v/>
      </c>
      <c r="J104" s="3">
        <v>0</v>
      </c>
      <c r="L104" s="64">
        <f t="shared" si="8"/>
        <v>0</v>
      </c>
      <c r="N104" s="3"/>
      <c r="P104" s="64">
        <f t="shared" si="12"/>
        <v>0</v>
      </c>
      <c r="R104" s="66" t="str">
        <f t="shared" si="13"/>
        <v xml:space="preserve">  -  </v>
      </c>
      <c r="T104" s="119" t="str">
        <f>IF(MCR!T104="","",MCR!T104)</f>
        <v/>
      </c>
      <c r="U104" s="30"/>
      <c r="V104" s="64">
        <f t="shared" si="14"/>
        <v>0</v>
      </c>
      <c r="X104" s="64">
        <f t="shared" si="15"/>
        <v>0</v>
      </c>
      <c r="Z104" s="120"/>
      <c r="AB104" s="64">
        <f t="shared" si="9"/>
        <v>0</v>
      </c>
      <c r="AD104" s="66" t="str">
        <f t="shared" si="10"/>
        <v xml:space="preserve">  -  </v>
      </c>
      <c r="AE104" s="30"/>
      <c r="AG104" s="74" t="str">
        <f>IF(OR(AND(Summary!$D$15="General Business",PCR!D104="LTB"),AND(Summary!$D$15="Long Term Business",PCR!D104="GB")),"ERROR","")</f>
        <v/>
      </c>
      <c r="AI104" s="74" t="str">
        <f t="shared" si="11"/>
        <v/>
      </c>
    </row>
    <row r="105" spans="1:35" s="28" customFormat="1" ht="12.75" hidden="1" customHeight="1" outlineLevel="1" x14ac:dyDescent="0.3">
      <c r="A105" s="25"/>
      <c r="B105" s="107" t="str">
        <f>IF(MCR!B105="","",MCR!B105)</f>
        <v/>
      </c>
      <c r="D105" s="108" t="str">
        <f>IF(MCR!D105="","",MCR!D105)</f>
        <v/>
      </c>
      <c r="F105" s="109" t="str">
        <f>IF(MCR!F105="","",MCR!F105)</f>
        <v/>
      </c>
      <c r="H105" s="108" t="str">
        <f>IF(MCR!H105="","",MCR!H105)</f>
        <v/>
      </c>
      <c r="J105" s="3">
        <v>0</v>
      </c>
      <c r="L105" s="64">
        <f t="shared" si="8"/>
        <v>0</v>
      </c>
      <c r="N105" s="3"/>
      <c r="P105" s="64">
        <f t="shared" si="12"/>
        <v>0</v>
      </c>
      <c r="R105" s="66" t="str">
        <f t="shared" si="13"/>
        <v xml:space="preserve">  -  </v>
      </c>
      <c r="T105" s="119" t="str">
        <f>IF(MCR!T105="","",MCR!T105)</f>
        <v/>
      </c>
      <c r="U105" s="30"/>
      <c r="V105" s="64">
        <f t="shared" si="14"/>
        <v>0</v>
      </c>
      <c r="X105" s="64">
        <f t="shared" si="15"/>
        <v>0</v>
      </c>
      <c r="Z105" s="120"/>
      <c r="AB105" s="64">
        <f t="shared" si="9"/>
        <v>0</v>
      </c>
      <c r="AD105" s="66" t="str">
        <f t="shared" si="10"/>
        <v xml:space="preserve">  -  </v>
      </c>
      <c r="AE105" s="30"/>
      <c r="AG105" s="74" t="str">
        <f>IF(OR(AND(Summary!$D$15="General Business",PCR!D105="LTB"),AND(Summary!$D$15="Long Term Business",PCR!D105="GB")),"ERROR","")</f>
        <v/>
      </c>
      <c r="AI105" s="74" t="str">
        <f t="shared" si="11"/>
        <v/>
      </c>
    </row>
    <row r="106" spans="1:35" s="28" customFormat="1" ht="12.75" hidden="1" customHeight="1" outlineLevel="1" x14ac:dyDescent="0.3">
      <c r="A106" s="25"/>
      <c r="B106" s="107" t="str">
        <f>IF(MCR!B106="","",MCR!B106)</f>
        <v/>
      </c>
      <c r="D106" s="108" t="str">
        <f>IF(MCR!D106="","",MCR!D106)</f>
        <v/>
      </c>
      <c r="F106" s="109" t="str">
        <f>IF(MCR!F106="","",MCR!F106)</f>
        <v/>
      </c>
      <c r="H106" s="108" t="str">
        <f>IF(MCR!H106="","",MCR!H106)</f>
        <v/>
      </c>
      <c r="J106" s="3">
        <v>0</v>
      </c>
      <c r="L106" s="64">
        <f t="shared" si="8"/>
        <v>0</v>
      </c>
      <c r="N106" s="3"/>
      <c r="P106" s="64">
        <f t="shared" si="12"/>
        <v>0</v>
      </c>
      <c r="R106" s="66" t="str">
        <f t="shared" si="13"/>
        <v xml:space="preserve">  -  </v>
      </c>
      <c r="T106" s="119" t="str">
        <f>IF(MCR!T106="","",MCR!T106)</f>
        <v/>
      </c>
      <c r="U106" s="30"/>
      <c r="V106" s="64">
        <f t="shared" si="14"/>
        <v>0</v>
      </c>
      <c r="X106" s="64">
        <f t="shared" si="15"/>
        <v>0</v>
      </c>
      <c r="Z106" s="120"/>
      <c r="AB106" s="64">
        <f t="shared" si="9"/>
        <v>0</v>
      </c>
      <c r="AD106" s="66" t="str">
        <f t="shared" si="10"/>
        <v xml:space="preserve">  -  </v>
      </c>
      <c r="AE106" s="30"/>
      <c r="AG106" s="74" t="str">
        <f>IF(OR(AND(Summary!$D$15="General Business",PCR!D106="LTB"),AND(Summary!$D$15="Long Term Business",PCR!D106="GB")),"ERROR","")</f>
        <v/>
      </c>
      <c r="AI106" s="74" t="str">
        <f t="shared" si="11"/>
        <v/>
      </c>
    </row>
    <row r="107" spans="1:35" s="28" customFormat="1" ht="12.75" hidden="1" customHeight="1" outlineLevel="1" x14ac:dyDescent="0.3">
      <c r="A107" s="25"/>
      <c r="B107" s="107" t="str">
        <f>IF(MCR!B107="","",MCR!B107)</f>
        <v/>
      </c>
      <c r="D107" s="108" t="str">
        <f>IF(MCR!D107="","",MCR!D107)</f>
        <v/>
      </c>
      <c r="F107" s="109" t="str">
        <f>IF(MCR!F107="","",MCR!F107)</f>
        <v/>
      </c>
      <c r="H107" s="108" t="str">
        <f>IF(MCR!H107="","",MCR!H107)</f>
        <v/>
      </c>
      <c r="J107" s="3">
        <v>0</v>
      </c>
      <c r="L107" s="64">
        <f t="shared" si="8"/>
        <v>0</v>
      </c>
      <c r="N107" s="3"/>
      <c r="P107" s="64">
        <f t="shared" si="12"/>
        <v>0</v>
      </c>
      <c r="R107" s="66" t="str">
        <f t="shared" si="13"/>
        <v xml:space="preserve">  -  </v>
      </c>
      <c r="T107" s="119" t="str">
        <f>IF(MCR!T107="","",MCR!T107)</f>
        <v/>
      </c>
      <c r="U107" s="30"/>
      <c r="V107" s="64">
        <f t="shared" si="14"/>
        <v>0</v>
      </c>
      <c r="X107" s="64">
        <f t="shared" si="15"/>
        <v>0</v>
      </c>
      <c r="Z107" s="120"/>
      <c r="AB107" s="64">
        <f t="shared" si="9"/>
        <v>0</v>
      </c>
      <c r="AD107" s="66" t="str">
        <f t="shared" si="10"/>
        <v xml:space="preserve">  -  </v>
      </c>
      <c r="AE107" s="30"/>
      <c r="AG107" s="74" t="str">
        <f>IF(OR(AND(Summary!$D$15="General Business",PCR!D107="LTB"),AND(Summary!$D$15="Long Term Business",PCR!D107="GB")),"ERROR","")</f>
        <v/>
      </c>
      <c r="AI107" s="74" t="str">
        <f t="shared" si="11"/>
        <v/>
      </c>
    </row>
    <row r="108" spans="1:35" s="28" customFormat="1" ht="12.75" hidden="1" customHeight="1" outlineLevel="1" x14ac:dyDescent="0.3">
      <c r="A108" s="25"/>
      <c r="B108" s="107" t="str">
        <f>IF(MCR!B108="","",MCR!B108)</f>
        <v/>
      </c>
      <c r="D108" s="108" t="str">
        <f>IF(MCR!D108="","",MCR!D108)</f>
        <v/>
      </c>
      <c r="F108" s="109" t="str">
        <f>IF(MCR!F108="","",MCR!F108)</f>
        <v/>
      </c>
      <c r="H108" s="108" t="str">
        <f>IF(MCR!H108="","",MCR!H108)</f>
        <v/>
      </c>
      <c r="J108" s="3">
        <v>0</v>
      </c>
      <c r="L108" s="64">
        <f t="shared" si="8"/>
        <v>0</v>
      </c>
      <c r="N108" s="3"/>
      <c r="P108" s="64">
        <f t="shared" si="12"/>
        <v>0</v>
      </c>
      <c r="R108" s="66" t="str">
        <f t="shared" si="13"/>
        <v xml:space="preserve">  -  </v>
      </c>
      <c r="T108" s="119" t="str">
        <f>IF(MCR!T108="","",MCR!T108)</f>
        <v/>
      </c>
      <c r="U108" s="30"/>
      <c r="V108" s="64">
        <f t="shared" si="14"/>
        <v>0</v>
      </c>
      <c r="X108" s="64">
        <f t="shared" si="15"/>
        <v>0</v>
      </c>
      <c r="Z108" s="120"/>
      <c r="AB108" s="64">
        <f t="shared" si="9"/>
        <v>0</v>
      </c>
      <c r="AD108" s="66" t="str">
        <f t="shared" si="10"/>
        <v xml:space="preserve">  -  </v>
      </c>
      <c r="AE108" s="30"/>
      <c r="AG108" s="74" t="str">
        <f>IF(OR(AND(Summary!$D$15="General Business",PCR!D108="LTB"),AND(Summary!$D$15="Long Term Business",PCR!D108="GB")),"ERROR","")</f>
        <v/>
      </c>
      <c r="AI108" s="74" t="str">
        <f t="shared" si="11"/>
        <v/>
      </c>
    </row>
    <row r="109" spans="1:35" s="28" customFormat="1" ht="12.75" hidden="1" customHeight="1" outlineLevel="1" x14ac:dyDescent="0.3">
      <c r="A109" s="25"/>
      <c r="B109" s="107" t="str">
        <f>IF(MCR!B109="","",MCR!B109)</f>
        <v/>
      </c>
      <c r="D109" s="108" t="str">
        <f>IF(MCR!D109="","",MCR!D109)</f>
        <v/>
      </c>
      <c r="F109" s="109" t="str">
        <f>IF(MCR!F109="","",MCR!F109)</f>
        <v/>
      </c>
      <c r="H109" s="108" t="str">
        <f>IF(MCR!H109="","",MCR!H109)</f>
        <v/>
      </c>
      <c r="J109" s="3">
        <v>0</v>
      </c>
      <c r="L109" s="64">
        <f t="shared" si="8"/>
        <v>0</v>
      </c>
      <c r="N109" s="3"/>
      <c r="P109" s="64">
        <f t="shared" si="12"/>
        <v>0</v>
      </c>
      <c r="R109" s="66" t="str">
        <f t="shared" si="13"/>
        <v xml:space="preserve">  -  </v>
      </c>
      <c r="T109" s="119" t="str">
        <f>IF(MCR!T109="","",MCR!T109)</f>
        <v/>
      </c>
      <c r="U109" s="30"/>
      <c r="V109" s="64">
        <f t="shared" si="14"/>
        <v>0</v>
      </c>
      <c r="X109" s="64">
        <f t="shared" si="15"/>
        <v>0</v>
      </c>
      <c r="Z109" s="120"/>
      <c r="AB109" s="64">
        <f t="shared" si="9"/>
        <v>0</v>
      </c>
      <c r="AD109" s="66" t="str">
        <f t="shared" si="10"/>
        <v xml:space="preserve">  -  </v>
      </c>
      <c r="AE109" s="30"/>
      <c r="AG109" s="74" t="str">
        <f>IF(OR(AND(Summary!$D$15="General Business",PCR!D109="LTB"),AND(Summary!$D$15="Long Term Business",PCR!D109="GB")),"ERROR","")</f>
        <v/>
      </c>
      <c r="AI109" s="74" t="str">
        <f t="shared" si="11"/>
        <v/>
      </c>
    </row>
    <row r="110" spans="1:35" s="28" customFormat="1" ht="12.75" hidden="1" customHeight="1" outlineLevel="1" x14ac:dyDescent="0.3">
      <c r="A110" s="25"/>
      <c r="B110" s="107" t="str">
        <f>IF(MCR!B110="","",MCR!B110)</f>
        <v/>
      </c>
      <c r="D110" s="108" t="str">
        <f>IF(MCR!D110="","",MCR!D110)</f>
        <v/>
      </c>
      <c r="F110" s="109" t="str">
        <f>IF(MCR!F110="","",MCR!F110)</f>
        <v/>
      </c>
      <c r="H110" s="108" t="str">
        <f>IF(MCR!H110="","",MCR!H110)</f>
        <v/>
      </c>
      <c r="J110" s="3">
        <v>0</v>
      </c>
      <c r="L110" s="64">
        <f t="shared" si="8"/>
        <v>0</v>
      </c>
      <c r="N110" s="3"/>
      <c r="P110" s="64">
        <f t="shared" si="12"/>
        <v>0</v>
      </c>
      <c r="R110" s="66" t="str">
        <f t="shared" si="13"/>
        <v xml:space="preserve">  -  </v>
      </c>
      <c r="T110" s="119" t="str">
        <f>IF(MCR!T110="","",MCR!T110)</f>
        <v/>
      </c>
      <c r="U110" s="30"/>
      <c r="V110" s="64">
        <f t="shared" si="14"/>
        <v>0</v>
      </c>
      <c r="X110" s="64">
        <f t="shared" si="15"/>
        <v>0</v>
      </c>
      <c r="Z110" s="120"/>
      <c r="AB110" s="64">
        <f t="shared" si="9"/>
        <v>0</v>
      </c>
      <c r="AD110" s="66" t="str">
        <f t="shared" si="10"/>
        <v xml:space="preserve">  -  </v>
      </c>
      <c r="AE110" s="30"/>
      <c r="AG110" s="74" t="str">
        <f>IF(OR(AND(Summary!$D$15="General Business",PCR!D110="LTB"),AND(Summary!$D$15="Long Term Business",PCR!D110="GB")),"ERROR","")</f>
        <v/>
      </c>
      <c r="AI110" s="74" t="str">
        <f t="shared" si="11"/>
        <v/>
      </c>
    </row>
    <row r="111" spans="1:35" s="28" customFormat="1" ht="12.75" hidden="1" customHeight="1" outlineLevel="1" x14ac:dyDescent="0.3">
      <c r="A111" s="25"/>
      <c r="B111" s="107" t="str">
        <f>IF(MCR!B111="","",MCR!B111)</f>
        <v/>
      </c>
      <c r="D111" s="108" t="str">
        <f>IF(MCR!D111="","",MCR!D111)</f>
        <v/>
      </c>
      <c r="F111" s="109" t="str">
        <f>IF(MCR!F111="","",MCR!F111)</f>
        <v/>
      </c>
      <c r="H111" s="108" t="str">
        <f>IF(MCR!H111="","",MCR!H111)</f>
        <v/>
      </c>
      <c r="J111" s="3">
        <v>0</v>
      </c>
      <c r="L111" s="64">
        <f t="shared" si="8"/>
        <v>0</v>
      </c>
      <c r="N111" s="3"/>
      <c r="P111" s="64">
        <f t="shared" si="12"/>
        <v>0</v>
      </c>
      <c r="R111" s="66" t="str">
        <f t="shared" si="13"/>
        <v xml:space="preserve">  -  </v>
      </c>
      <c r="T111" s="119" t="str">
        <f>IF(MCR!T111="","",MCR!T111)</f>
        <v/>
      </c>
      <c r="U111" s="30"/>
      <c r="V111" s="64">
        <f t="shared" si="14"/>
        <v>0</v>
      </c>
      <c r="X111" s="64">
        <f t="shared" si="15"/>
        <v>0</v>
      </c>
      <c r="Z111" s="120"/>
      <c r="AB111" s="64">
        <f t="shared" si="9"/>
        <v>0</v>
      </c>
      <c r="AD111" s="66" t="str">
        <f t="shared" si="10"/>
        <v xml:space="preserve">  -  </v>
      </c>
      <c r="AE111" s="30"/>
      <c r="AG111" s="74" t="str">
        <f>IF(OR(AND(Summary!$D$15="General Business",PCR!D111="LTB"),AND(Summary!$D$15="Long Term Business",PCR!D111="GB")),"ERROR","")</f>
        <v/>
      </c>
      <c r="AI111" s="74" t="str">
        <f t="shared" si="11"/>
        <v/>
      </c>
    </row>
    <row r="112" spans="1:35" s="28" customFormat="1" ht="12.75" hidden="1" customHeight="1" outlineLevel="1" x14ac:dyDescent="0.3">
      <c r="A112" s="25"/>
      <c r="B112" s="107" t="str">
        <f>IF(MCR!B112="","",MCR!B112)</f>
        <v/>
      </c>
      <c r="D112" s="108" t="str">
        <f>IF(MCR!D112="","",MCR!D112)</f>
        <v/>
      </c>
      <c r="F112" s="109" t="str">
        <f>IF(MCR!F112="","",MCR!F112)</f>
        <v/>
      </c>
      <c r="H112" s="108" t="str">
        <f>IF(MCR!H112="","",MCR!H112)</f>
        <v/>
      </c>
      <c r="J112" s="3">
        <v>0</v>
      </c>
      <c r="L112" s="64">
        <f t="shared" si="8"/>
        <v>0</v>
      </c>
      <c r="N112" s="3"/>
      <c r="P112" s="64">
        <f t="shared" si="12"/>
        <v>0</v>
      </c>
      <c r="R112" s="66" t="str">
        <f t="shared" si="13"/>
        <v xml:space="preserve">  -  </v>
      </c>
      <c r="T112" s="119" t="str">
        <f>IF(MCR!T112="","",MCR!T112)</f>
        <v/>
      </c>
      <c r="U112" s="30"/>
      <c r="V112" s="64">
        <f t="shared" si="14"/>
        <v>0</v>
      </c>
      <c r="X112" s="64">
        <f t="shared" si="15"/>
        <v>0</v>
      </c>
      <c r="Z112" s="120"/>
      <c r="AB112" s="64">
        <f t="shared" si="9"/>
        <v>0</v>
      </c>
      <c r="AD112" s="66" t="str">
        <f t="shared" si="10"/>
        <v xml:space="preserve">  -  </v>
      </c>
      <c r="AE112" s="30"/>
      <c r="AG112" s="74" t="str">
        <f>IF(OR(AND(Summary!$D$15="General Business",PCR!D112="LTB"),AND(Summary!$D$15="Long Term Business",PCR!D112="GB")),"ERROR","")</f>
        <v/>
      </c>
      <c r="AI112" s="74" t="str">
        <f t="shared" si="11"/>
        <v/>
      </c>
    </row>
    <row r="113" spans="1:35" s="28" customFormat="1" ht="12.75" hidden="1" customHeight="1" outlineLevel="1" x14ac:dyDescent="0.3">
      <c r="A113" s="25"/>
      <c r="B113" s="107" t="str">
        <f>IF(MCR!B113="","",MCR!B113)</f>
        <v/>
      </c>
      <c r="D113" s="108" t="str">
        <f>IF(MCR!D113="","",MCR!D113)</f>
        <v/>
      </c>
      <c r="F113" s="109" t="str">
        <f>IF(MCR!F113="","",MCR!F113)</f>
        <v/>
      </c>
      <c r="H113" s="108" t="str">
        <f>IF(MCR!H113="","",MCR!H113)</f>
        <v/>
      </c>
      <c r="J113" s="3">
        <v>0</v>
      </c>
      <c r="L113" s="64">
        <f t="shared" si="8"/>
        <v>0</v>
      </c>
      <c r="N113" s="3"/>
      <c r="P113" s="64">
        <f t="shared" si="12"/>
        <v>0</v>
      </c>
      <c r="R113" s="66" t="str">
        <f t="shared" si="13"/>
        <v xml:space="preserve">  -  </v>
      </c>
      <c r="T113" s="119" t="str">
        <f>IF(MCR!T113="","",MCR!T113)</f>
        <v/>
      </c>
      <c r="U113" s="30"/>
      <c r="V113" s="64">
        <f t="shared" si="14"/>
        <v>0</v>
      </c>
      <c r="X113" s="64">
        <f t="shared" si="15"/>
        <v>0</v>
      </c>
      <c r="Z113" s="120"/>
      <c r="AB113" s="64">
        <f t="shared" si="9"/>
        <v>0</v>
      </c>
      <c r="AD113" s="66" t="str">
        <f t="shared" si="10"/>
        <v xml:space="preserve">  -  </v>
      </c>
      <c r="AE113" s="30"/>
      <c r="AG113" s="74" t="str">
        <f>IF(OR(AND(Summary!$D$15="General Business",PCR!D113="LTB"),AND(Summary!$D$15="Long Term Business",PCR!D113="GB")),"ERROR","")</f>
        <v/>
      </c>
      <c r="AI113" s="74" t="str">
        <f t="shared" si="11"/>
        <v/>
      </c>
    </row>
    <row r="114" spans="1:35" s="28" customFormat="1" ht="12.75" customHeight="1" collapsed="1" x14ac:dyDescent="0.3">
      <c r="A114" s="25"/>
      <c r="B114" s="107" t="str">
        <f>IF(MCR!B114="","",MCR!B114)</f>
        <v/>
      </c>
      <c r="D114" s="108" t="str">
        <f>IF(MCR!D114="","",MCR!D114)</f>
        <v/>
      </c>
      <c r="F114" s="109" t="str">
        <f>IF(MCR!F114="","",MCR!F114)</f>
        <v/>
      </c>
      <c r="H114" s="108" t="str">
        <f>IF(MCR!H114="","",MCR!H114)</f>
        <v/>
      </c>
      <c r="J114" s="3">
        <v>0</v>
      </c>
      <c r="L114" s="64">
        <f t="shared" si="8"/>
        <v>0</v>
      </c>
      <c r="N114" s="3"/>
      <c r="P114" s="64">
        <f t="shared" si="12"/>
        <v>0</v>
      </c>
      <c r="R114" s="66" t="str">
        <f t="shared" si="13"/>
        <v xml:space="preserve">  -  </v>
      </c>
      <c r="T114" s="119" t="str">
        <f>IF(MCR!T114="","",MCR!T114)</f>
        <v/>
      </c>
      <c r="U114" s="30"/>
      <c r="V114" s="64">
        <f t="shared" si="14"/>
        <v>0</v>
      </c>
      <c r="X114" s="64">
        <f t="shared" si="15"/>
        <v>0</v>
      </c>
      <c r="Z114" s="120"/>
      <c r="AB114" s="64">
        <f t="shared" si="9"/>
        <v>0</v>
      </c>
      <c r="AD114" s="66" t="str">
        <f t="shared" si="10"/>
        <v xml:space="preserve">  -  </v>
      </c>
      <c r="AE114" s="30"/>
      <c r="AG114" s="74" t="str">
        <f>IF(OR(AND(Summary!$D$15="General Business",PCR!D114="LTB"),AND(Summary!$D$15="Long Term Business",PCR!D114="GB")),"ERROR","")</f>
        <v/>
      </c>
      <c r="AI114" s="74" t="str">
        <f t="shared" si="11"/>
        <v/>
      </c>
    </row>
    <row r="115" spans="1:35" s="28" customFormat="1" ht="12.75" hidden="1" customHeight="1" outlineLevel="1" x14ac:dyDescent="0.3">
      <c r="A115" s="25"/>
      <c r="B115" s="107" t="str">
        <f>IF(MCR!B115="","",MCR!B115)</f>
        <v/>
      </c>
      <c r="D115" s="108" t="str">
        <f>IF(MCR!D115="","",MCR!D115)</f>
        <v/>
      </c>
      <c r="F115" s="109" t="str">
        <f>IF(MCR!F115="","",MCR!F115)</f>
        <v/>
      </c>
      <c r="H115" s="108" t="str">
        <f>IF(MCR!H115="","",MCR!H115)</f>
        <v/>
      </c>
      <c r="J115" s="3">
        <v>0</v>
      </c>
      <c r="L115" s="64">
        <f t="shared" si="8"/>
        <v>0</v>
      </c>
      <c r="N115" s="3"/>
      <c r="P115" s="64">
        <f t="shared" si="12"/>
        <v>0</v>
      </c>
      <c r="R115" s="66" t="str">
        <f t="shared" si="13"/>
        <v xml:space="preserve">  -  </v>
      </c>
      <c r="T115" s="119" t="str">
        <f>IF(MCR!T115="","",MCR!T115)</f>
        <v/>
      </c>
      <c r="U115" s="30"/>
      <c r="V115" s="64">
        <f t="shared" si="14"/>
        <v>0</v>
      </c>
      <c r="X115" s="64">
        <f t="shared" si="15"/>
        <v>0</v>
      </c>
      <c r="Z115" s="120"/>
      <c r="AB115" s="64">
        <f t="shared" si="9"/>
        <v>0</v>
      </c>
      <c r="AD115" s="66" t="str">
        <f t="shared" si="10"/>
        <v xml:space="preserve">  -  </v>
      </c>
      <c r="AE115" s="30"/>
      <c r="AG115" s="74" t="str">
        <f>IF(OR(AND(Summary!$D$15="General Business",PCR!D115="LTB"),AND(Summary!$D$15="Long Term Business",PCR!D115="GB")),"ERROR","")</f>
        <v/>
      </c>
      <c r="AI115" s="74" t="str">
        <f t="shared" si="11"/>
        <v/>
      </c>
    </row>
    <row r="116" spans="1:35" s="28" customFormat="1" ht="12.75" hidden="1" customHeight="1" outlineLevel="1" x14ac:dyDescent="0.3">
      <c r="A116" s="25"/>
      <c r="B116" s="107" t="str">
        <f>IF(MCR!B116="","",MCR!B116)</f>
        <v/>
      </c>
      <c r="D116" s="108" t="str">
        <f>IF(MCR!D116="","",MCR!D116)</f>
        <v/>
      </c>
      <c r="F116" s="109" t="str">
        <f>IF(MCR!F116="","",MCR!F116)</f>
        <v/>
      </c>
      <c r="H116" s="108" t="str">
        <f>IF(MCR!H116="","",MCR!H116)</f>
        <v/>
      </c>
      <c r="J116" s="3">
        <v>0</v>
      </c>
      <c r="L116" s="64">
        <f t="shared" si="8"/>
        <v>0</v>
      </c>
      <c r="N116" s="3"/>
      <c r="P116" s="64">
        <f t="shared" si="12"/>
        <v>0</v>
      </c>
      <c r="R116" s="66" t="str">
        <f t="shared" si="13"/>
        <v xml:space="preserve">  -  </v>
      </c>
      <c r="T116" s="119" t="str">
        <f>IF(MCR!T116="","",MCR!T116)</f>
        <v/>
      </c>
      <c r="U116" s="30"/>
      <c r="V116" s="64">
        <f t="shared" si="14"/>
        <v>0</v>
      </c>
      <c r="X116" s="64">
        <f t="shared" si="15"/>
        <v>0</v>
      </c>
      <c r="Z116" s="120"/>
      <c r="AB116" s="64">
        <f t="shared" si="9"/>
        <v>0</v>
      </c>
      <c r="AD116" s="66" t="str">
        <f t="shared" si="10"/>
        <v xml:space="preserve">  -  </v>
      </c>
      <c r="AE116" s="30"/>
      <c r="AG116" s="74" t="str">
        <f>IF(OR(AND(Summary!$D$15="General Business",PCR!D116="LTB"),AND(Summary!$D$15="Long Term Business",PCR!D116="GB")),"ERROR","")</f>
        <v/>
      </c>
      <c r="AI116" s="74" t="str">
        <f t="shared" si="11"/>
        <v/>
      </c>
    </row>
    <row r="117" spans="1:35" s="28" customFormat="1" ht="12.75" hidden="1" customHeight="1" outlineLevel="1" x14ac:dyDescent="0.3">
      <c r="A117" s="25"/>
      <c r="B117" s="107" t="str">
        <f>IF(MCR!B117="","",MCR!B117)</f>
        <v/>
      </c>
      <c r="D117" s="108" t="str">
        <f>IF(MCR!D117="","",MCR!D117)</f>
        <v/>
      </c>
      <c r="F117" s="109" t="str">
        <f>IF(MCR!F117="","",MCR!F117)</f>
        <v/>
      </c>
      <c r="H117" s="108" t="str">
        <f>IF(MCR!H117="","",MCR!H117)</f>
        <v/>
      </c>
      <c r="J117" s="3">
        <v>0</v>
      </c>
      <c r="L117" s="64">
        <f t="shared" si="8"/>
        <v>0</v>
      </c>
      <c r="N117" s="3"/>
      <c r="P117" s="64">
        <f t="shared" si="12"/>
        <v>0</v>
      </c>
      <c r="R117" s="66" t="str">
        <f t="shared" si="13"/>
        <v xml:space="preserve">  -  </v>
      </c>
      <c r="T117" s="119" t="str">
        <f>IF(MCR!T117="","",MCR!T117)</f>
        <v/>
      </c>
      <c r="U117" s="30"/>
      <c r="V117" s="64">
        <f t="shared" si="14"/>
        <v>0</v>
      </c>
      <c r="X117" s="64">
        <f t="shared" si="15"/>
        <v>0</v>
      </c>
      <c r="Z117" s="120"/>
      <c r="AB117" s="64">
        <f t="shared" si="9"/>
        <v>0</v>
      </c>
      <c r="AD117" s="66" t="str">
        <f t="shared" si="10"/>
        <v xml:space="preserve">  -  </v>
      </c>
      <c r="AE117" s="30"/>
      <c r="AG117" s="74" t="str">
        <f>IF(OR(AND(Summary!$D$15="General Business",PCR!D117="LTB"),AND(Summary!$D$15="Long Term Business",PCR!D117="GB")),"ERROR","")</f>
        <v/>
      </c>
      <c r="AI117" s="74" t="str">
        <f t="shared" si="11"/>
        <v/>
      </c>
    </row>
    <row r="118" spans="1:35" s="28" customFormat="1" ht="12.75" hidden="1" customHeight="1" outlineLevel="1" x14ac:dyDescent="0.3">
      <c r="A118" s="25"/>
      <c r="B118" s="107" t="str">
        <f>IF(MCR!B118="","",MCR!B118)</f>
        <v/>
      </c>
      <c r="D118" s="108" t="str">
        <f>IF(MCR!D118="","",MCR!D118)</f>
        <v/>
      </c>
      <c r="F118" s="109" t="str">
        <f>IF(MCR!F118="","",MCR!F118)</f>
        <v/>
      </c>
      <c r="H118" s="108" t="str">
        <f>IF(MCR!H118="","",MCR!H118)</f>
        <v/>
      </c>
      <c r="J118" s="3">
        <v>0</v>
      </c>
      <c r="L118" s="64">
        <f t="shared" si="8"/>
        <v>0</v>
      </c>
      <c r="N118" s="3"/>
      <c r="P118" s="64">
        <f t="shared" si="12"/>
        <v>0</v>
      </c>
      <c r="R118" s="66" t="str">
        <f t="shared" si="13"/>
        <v xml:space="preserve">  -  </v>
      </c>
      <c r="T118" s="119" t="str">
        <f>IF(MCR!T118="","",MCR!T118)</f>
        <v/>
      </c>
      <c r="U118" s="30"/>
      <c r="V118" s="64">
        <f t="shared" si="14"/>
        <v>0</v>
      </c>
      <c r="X118" s="64">
        <f t="shared" si="15"/>
        <v>0</v>
      </c>
      <c r="Z118" s="120"/>
      <c r="AB118" s="64">
        <f t="shared" si="9"/>
        <v>0</v>
      </c>
      <c r="AD118" s="66" t="str">
        <f t="shared" si="10"/>
        <v xml:space="preserve">  -  </v>
      </c>
      <c r="AE118" s="30"/>
      <c r="AG118" s="74" t="str">
        <f>IF(OR(AND(Summary!$D$15="General Business",PCR!D118="LTB"),AND(Summary!$D$15="Long Term Business",PCR!D118="GB")),"ERROR","")</f>
        <v/>
      </c>
      <c r="AI118" s="74" t="str">
        <f t="shared" si="11"/>
        <v/>
      </c>
    </row>
    <row r="119" spans="1:35" s="28" customFormat="1" ht="12.75" hidden="1" customHeight="1" outlineLevel="1" x14ac:dyDescent="0.3">
      <c r="A119" s="25"/>
      <c r="B119" s="107" t="str">
        <f>IF(MCR!B119="","",MCR!B119)</f>
        <v/>
      </c>
      <c r="D119" s="108" t="str">
        <f>IF(MCR!D119="","",MCR!D119)</f>
        <v/>
      </c>
      <c r="F119" s="109" t="str">
        <f>IF(MCR!F119="","",MCR!F119)</f>
        <v/>
      </c>
      <c r="H119" s="108" t="str">
        <f>IF(MCR!H119="","",MCR!H119)</f>
        <v/>
      </c>
      <c r="J119" s="3">
        <v>0</v>
      </c>
      <c r="L119" s="64">
        <f t="shared" si="8"/>
        <v>0</v>
      </c>
      <c r="N119" s="3"/>
      <c r="P119" s="64">
        <f t="shared" si="12"/>
        <v>0</v>
      </c>
      <c r="R119" s="66" t="str">
        <f t="shared" si="13"/>
        <v xml:space="preserve">  -  </v>
      </c>
      <c r="T119" s="119" t="str">
        <f>IF(MCR!T119="","",MCR!T119)</f>
        <v/>
      </c>
      <c r="U119" s="30"/>
      <c r="V119" s="64">
        <f t="shared" si="14"/>
        <v>0</v>
      </c>
      <c r="X119" s="64">
        <f t="shared" si="15"/>
        <v>0</v>
      </c>
      <c r="Z119" s="120"/>
      <c r="AB119" s="64">
        <f t="shared" si="9"/>
        <v>0</v>
      </c>
      <c r="AD119" s="66" t="str">
        <f t="shared" si="10"/>
        <v xml:space="preserve">  -  </v>
      </c>
      <c r="AE119" s="30"/>
      <c r="AG119" s="74" t="str">
        <f>IF(OR(AND(Summary!$D$15="General Business",PCR!D119="LTB"),AND(Summary!$D$15="Long Term Business",PCR!D119="GB")),"ERROR","")</f>
        <v/>
      </c>
      <c r="AI119" s="74" t="str">
        <f t="shared" si="11"/>
        <v/>
      </c>
    </row>
    <row r="120" spans="1:35" s="28" customFormat="1" ht="12.75" hidden="1" customHeight="1" outlineLevel="1" x14ac:dyDescent="0.3">
      <c r="A120" s="25"/>
      <c r="B120" s="107" t="str">
        <f>IF(MCR!B120="","",MCR!B120)</f>
        <v/>
      </c>
      <c r="D120" s="108" t="str">
        <f>IF(MCR!D120="","",MCR!D120)</f>
        <v/>
      </c>
      <c r="F120" s="109" t="str">
        <f>IF(MCR!F120="","",MCR!F120)</f>
        <v/>
      </c>
      <c r="H120" s="108" t="str">
        <f>IF(MCR!H120="","",MCR!H120)</f>
        <v/>
      </c>
      <c r="J120" s="3">
        <v>0</v>
      </c>
      <c r="L120" s="64">
        <f t="shared" si="8"/>
        <v>0</v>
      </c>
      <c r="N120" s="3"/>
      <c r="P120" s="64">
        <f t="shared" si="12"/>
        <v>0</v>
      </c>
      <c r="R120" s="66" t="str">
        <f t="shared" si="13"/>
        <v xml:space="preserve">  -  </v>
      </c>
      <c r="T120" s="119" t="str">
        <f>IF(MCR!T120="","",MCR!T120)</f>
        <v/>
      </c>
      <c r="U120" s="30"/>
      <c r="V120" s="64">
        <f t="shared" si="14"/>
        <v>0</v>
      </c>
      <c r="X120" s="64">
        <f t="shared" si="15"/>
        <v>0</v>
      </c>
      <c r="Z120" s="120"/>
      <c r="AB120" s="64">
        <f t="shared" si="9"/>
        <v>0</v>
      </c>
      <c r="AD120" s="66" t="str">
        <f t="shared" si="10"/>
        <v xml:space="preserve">  -  </v>
      </c>
      <c r="AE120" s="30"/>
      <c r="AG120" s="74" t="str">
        <f>IF(OR(AND(Summary!$D$15="General Business",PCR!D120="LTB"),AND(Summary!$D$15="Long Term Business",PCR!D120="GB")),"ERROR","")</f>
        <v/>
      </c>
      <c r="AI120" s="74" t="str">
        <f t="shared" si="11"/>
        <v/>
      </c>
    </row>
    <row r="121" spans="1:35" s="28" customFormat="1" ht="12.75" hidden="1" customHeight="1" outlineLevel="1" x14ac:dyDescent="0.3">
      <c r="A121" s="25"/>
      <c r="B121" s="107" t="str">
        <f>IF(MCR!B121="","",MCR!B121)</f>
        <v/>
      </c>
      <c r="D121" s="108" t="str">
        <f>IF(MCR!D121="","",MCR!D121)</f>
        <v/>
      </c>
      <c r="F121" s="109" t="str">
        <f>IF(MCR!F121="","",MCR!F121)</f>
        <v/>
      </c>
      <c r="H121" s="108" t="str">
        <f>IF(MCR!H121="","",MCR!H121)</f>
        <v/>
      </c>
      <c r="J121" s="3">
        <v>0</v>
      </c>
      <c r="L121" s="64">
        <f t="shared" si="8"/>
        <v>0</v>
      </c>
      <c r="N121" s="3"/>
      <c r="P121" s="64">
        <f t="shared" si="12"/>
        <v>0</v>
      </c>
      <c r="R121" s="66" t="str">
        <f t="shared" si="13"/>
        <v xml:space="preserve">  -  </v>
      </c>
      <c r="T121" s="119" t="str">
        <f>IF(MCR!T121="","",MCR!T121)</f>
        <v/>
      </c>
      <c r="U121" s="30"/>
      <c r="V121" s="64">
        <f t="shared" si="14"/>
        <v>0</v>
      </c>
      <c r="X121" s="64">
        <f t="shared" si="15"/>
        <v>0</v>
      </c>
      <c r="Z121" s="120"/>
      <c r="AB121" s="64">
        <f t="shared" si="9"/>
        <v>0</v>
      </c>
      <c r="AD121" s="66" t="str">
        <f t="shared" si="10"/>
        <v xml:space="preserve">  -  </v>
      </c>
      <c r="AE121" s="30"/>
      <c r="AG121" s="74" t="str">
        <f>IF(OR(AND(Summary!$D$15="General Business",PCR!D121="LTB"),AND(Summary!$D$15="Long Term Business",PCR!D121="GB")),"ERROR","")</f>
        <v/>
      </c>
      <c r="AI121" s="74" t="str">
        <f t="shared" si="11"/>
        <v/>
      </c>
    </row>
    <row r="122" spans="1:35" s="28" customFormat="1" ht="12.75" hidden="1" customHeight="1" outlineLevel="1" x14ac:dyDescent="0.3">
      <c r="A122" s="25"/>
      <c r="B122" s="107" t="str">
        <f>IF(MCR!B122="","",MCR!B122)</f>
        <v/>
      </c>
      <c r="D122" s="108" t="str">
        <f>IF(MCR!D122="","",MCR!D122)</f>
        <v/>
      </c>
      <c r="F122" s="109" t="str">
        <f>IF(MCR!F122="","",MCR!F122)</f>
        <v/>
      </c>
      <c r="H122" s="108" t="str">
        <f>IF(MCR!H122="","",MCR!H122)</f>
        <v/>
      </c>
      <c r="J122" s="3">
        <v>0</v>
      </c>
      <c r="L122" s="64">
        <f t="shared" si="8"/>
        <v>0</v>
      </c>
      <c r="N122" s="3"/>
      <c r="P122" s="64">
        <f t="shared" si="12"/>
        <v>0</v>
      </c>
      <c r="R122" s="66" t="str">
        <f t="shared" si="13"/>
        <v xml:space="preserve">  -  </v>
      </c>
      <c r="T122" s="119" t="str">
        <f>IF(MCR!T122="","",MCR!T122)</f>
        <v/>
      </c>
      <c r="U122" s="30"/>
      <c r="V122" s="64">
        <f t="shared" si="14"/>
        <v>0</v>
      </c>
      <c r="X122" s="64">
        <f t="shared" si="15"/>
        <v>0</v>
      </c>
      <c r="Z122" s="120"/>
      <c r="AB122" s="64">
        <f t="shared" si="9"/>
        <v>0</v>
      </c>
      <c r="AD122" s="66" t="str">
        <f t="shared" si="10"/>
        <v xml:space="preserve">  -  </v>
      </c>
      <c r="AE122" s="30"/>
      <c r="AG122" s="74" t="str">
        <f>IF(OR(AND(Summary!$D$15="General Business",PCR!D122="LTB"),AND(Summary!$D$15="Long Term Business",PCR!D122="GB")),"ERROR","")</f>
        <v/>
      </c>
      <c r="AI122" s="74" t="str">
        <f t="shared" si="11"/>
        <v/>
      </c>
    </row>
    <row r="123" spans="1:35" s="28" customFormat="1" ht="12.75" hidden="1" customHeight="1" outlineLevel="1" x14ac:dyDescent="0.3">
      <c r="A123" s="25"/>
      <c r="B123" s="107" t="str">
        <f>IF(MCR!B123="","",MCR!B123)</f>
        <v/>
      </c>
      <c r="D123" s="108" t="str">
        <f>IF(MCR!D123="","",MCR!D123)</f>
        <v/>
      </c>
      <c r="F123" s="109" t="str">
        <f>IF(MCR!F123="","",MCR!F123)</f>
        <v/>
      </c>
      <c r="H123" s="108" t="str">
        <f>IF(MCR!H123="","",MCR!H123)</f>
        <v/>
      </c>
      <c r="J123" s="3">
        <v>0</v>
      </c>
      <c r="L123" s="64">
        <f t="shared" si="8"/>
        <v>0</v>
      </c>
      <c r="N123" s="3"/>
      <c r="P123" s="64">
        <f t="shared" si="12"/>
        <v>0</v>
      </c>
      <c r="R123" s="66" t="str">
        <f t="shared" si="13"/>
        <v xml:space="preserve">  -  </v>
      </c>
      <c r="T123" s="119" t="str">
        <f>IF(MCR!T123="","",MCR!T123)</f>
        <v/>
      </c>
      <c r="U123" s="30"/>
      <c r="V123" s="64">
        <f t="shared" si="14"/>
        <v>0</v>
      </c>
      <c r="X123" s="64">
        <f t="shared" si="15"/>
        <v>0</v>
      </c>
      <c r="Z123" s="120"/>
      <c r="AB123" s="64">
        <f t="shared" si="9"/>
        <v>0</v>
      </c>
      <c r="AD123" s="66" t="str">
        <f t="shared" si="10"/>
        <v xml:space="preserve">  -  </v>
      </c>
      <c r="AE123" s="30"/>
      <c r="AG123" s="74" t="str">
        <f>IF(OR(AND(Summary!$D$15="General Business",PCR!D123="LTB"),AND(Summary!$D$15="Long Term Business",PCR!D123="GB")),"ERROR","")</f>
        <v/>
      </c>
      <c r="AI123" s="74" t="str">
        <f t="shared" si="11"/>
        <v/>
      </c>
    </row>
    <row r="124" spans="1:35" s="28" customFormat="1" ht="12.75" hidden="1" customHeight="1" outlineLevel="1" x14ac:dyDescent="0.3">
      <c r="A124" s="25"/>
      <c r="B124" s="107" t="str">
        <f>IF(MCR!B124="","",MCR!B124)</f>
        <v/>
      </c>
      <c r="D124" s="108" t="str">
        <f>IF(MCR!D124="","",MCR!D124)</f>
        <v/>
      </c>
      <c r="F124" s="109" t="str">
        <f>IF(MCR!F124="","",MCR!F124)</f>
        <v/>
      </c>
      <c r="H124" s="108" t="str">
        <f>IF(MCR!H124="","",MCR!H124)</f>
        <v/>
      </c>
      <c r="J124" s="3">
        <v>0</v>
      </c>
      <c r="L124" s="64">
        <f t="shared" si="8"/>
        <v>0</v>
      </c>
      <c r="N124" s="3"/>
      <c r="P124" s="64">
        <f t="shared" si="12"/>
        <v>0</v>
      </c>
      <c r="R124" s="66" t="str">
        <f t="shared" si="13"/>
        <v xml:space="preserve">  -  </v>
      </c>
      <c r="T124" s="119" t="str">
        <f>IF(MCR!T124="","",MCR!T124)</f>
        <v/>
      </c>
      <c r="U124" s="30"/>
      <c r="V124" s="64">
        <f t="shared" si="14"/>
        <v>0</v>
      </c>
      <c r="X124" s="64">
        <f t="shared" si="15"/>
        <v>0</v>
      </c>
      <c r="Z124" s="120"/>
      <c r="AB124" s="64">
        <f t="shared" si="9"/>
        <v>0</v>
      </c>
      <c r="AD124" s="66" t="str">
        <f t="shared" si="10"/>
        <v xml:space="preserve">  -  </v>
      </c>
      <c r="AE124" s="30"/>
      <c r="AG124" s="74" t="str">
        <f>IF(OR(AND(Summary!$D$15="General Business",PCR!D124="LTB"),AND(Summary!$D$15="Long Term Business",PCR!D124="GB")),"ERROR","")</f>
        <v/>
      </c>
      <c r="AI124" s="74" t="str">
        <f t="shared" si="11"/>
        <v/>
      </c>
    </row>
    <row r="125" spans="1:35" s="28" customFormat="1" ht="12.75" hidden="1" customHeight="1" outlineLevel="1" x14ac:dyDescent="0.3">
      <c r="A125" s="25"/>
      <c r="B125" s="107" t="str">
        <f>IF(MCR!B125="","",MCR!B125)</f>
        <v/>
      </c>
      <c r="D125" s="108" t="str">
        <f>IF(MCR!D125="","",MCR!D125)</f>
        <v/>
      </c>
      <c r="F125" s="109" t="str">
        <f>IF(MCR!F125="","",MCR!F125)</f>
        <v/>
      </c>
      <c r="H125" s="108" t="str">
        <f>IF(MCR!H125="","",MCR!H125)</f>
        <v/>
      </c>
      <c r="J125" s="3">
        <v>0</v>
      </c>
      <c r="L125" s="64">
        <f t="shared" si="8"/>
        <v>0</v>
      </c>
      <c r="N125" s="3"/>
      <c r="P125" s="64">
        <f t="shared" si="12"/>
        <v>0</v>
      </c>
      <c r="R125" s="66" t="str">
        <f t="shared" si="13"/>
        <v xml:space="preserve">  -  </v>
      </c>
      <c r="T125" s="119" t="str">
        <f>IF(MCR!T125="","",MCR!T125)</f>
        <v/>
      </c>
      <c r="U125" s="30"/>
      <c r="V125" s="64">
        <f t="shared" si="14"/>
        <v>0</v>
      </c>
      <c r="X125" s="64">
        <f t="shared" si="15"/>
        <v>0</v>
      </c>
      <c r="Z125" s="120"/>
      <c r="AB125" s="64">
        <f t="shared" si="9"/>
        <v>0</v>
      </c>
      <c r="AD125" s="66" t="str">
        <f t="shared" si="10"/>
        <v xml:space="preserve">  -  </v>
      </c>
      <c r="AE125" s="30"/>
      <c r="AG125" s="74" t="str">
        <f>IF(OR(AND(Summary!$D$15="General Business",PCR!D125="LTB"),AND(Summary!$D$15="Long Term Business",PCR!D125="GB")),"ERROR","")</f>
        <v/>
      </c>
      <c r="AI125" s="74" t="str">
        <f t="shared" si="11"/>
        <v/>
      </c>
    </row>
    <row r="126" spans="1:35" s="28" customFormat="1" ht="12.75" hidden="1" customHeight="1" outlineLevel="1" x14ac:dyDescent="0.3">
      <c r="A126" s="25"/>
      <c r="B126" s="107" t="str">
        <f>IF(MCR!B126="","",MCR!B126)</f>
        <v/>
      </c>
      <c r="D126" s="108" t="str">
        <f>IF(MCR!D126="","",MCR!D126)</f>
        <v/>
      </c>
      <c r="F126" s="109" t="str">
        <f>IF(MCR!F126="","",MCR!F126)</f>
        <v/>
      </c>
      <c r="H126" s="108" t="str">
        <f>IF(MCR!H126="","",MCR!H126)</f>
        <v/>
      </c>
      <c r="J126" s="3">
        <v>0</v>
      </c>
      <c r="L126" s="64">
        <f t="shared" si="8"/>
        <v>0</v>
      </c>
      <c r="N126" s="3"/>
      <c r="P126" s="64">
        <f t="shared" si="12"/>
        <v>0</v>
      </c>
      <c r="R126" s="66" t="str">
        <f t="shared" si="13"/>
        <v xml:space="preserve">  -  </v>
      </c>
      <c r="T126" s="119" t="str">
        <f>IF(MCR!T126="","",MCR!T126)</f>
        <v/>
      </c>
      <c r="U126" s="30"/>
      <c r="V126" s="64">
        <f t="shared" si="14"/>
        <v>0</v>
      </c>
      <c r="X126" s="64">
        <f t="shared" si="15"/>
        <v>0</v>
      </c>
      <c r="Z126" s="120"/>
      <c r="AB126" s="64">
        <f t="shared" si="9"/>
        <v>0</v>
      </c>
      <c r="AD126" s="66" t="str">
        <f t="shared" si="10"/>
        <v xml:space="preserve">  -  </v>
      </c>
      <c r="AE126" s="30"/>
      <c r="AG126" s="74" t="str">
        <f>IF(OR(AND(Summary!$D$15="General Business",PCR!D126="LTB"),AND(Summary!$D$15="Long Term Business",PCR!D126="GB")),"ERROR","")</f>
        <v/>
      </c>
      <c r="AI126" s="74" t="str">
        <f t="shared" si="11"/>
        <v/>
      </c>
    </row>
    <row r="127" spans="1:35" s="28" customFormat="1" ht="12.75" hidden="1" customHeight="1" outlineLevel="1" x14ac:dyDescent="0.3">
      <c r="A127" s="25"/>
      <c r="B127" s="107" t="str">
        <f>IF(MCR!B127="","",MCR!B127)</f>
        <v/>
      </c>
      <c r="D127" s="108" t="str">
        <f>IF(MCR!D127="","",MCR!D127)</f>
        <v/>
      </c>
      <c r="F127" s="109" t="str">
        <f>IF(MCR!F127="","",MCR!F127)</f>
        <v/>
      </c>
      <c r="H127" s="108" t="str">
        <f>IF(MCR!H127="","",MCR!H127)</f>
        <v/>
      </c>
      <c r="J127" s="3">
        <v>0</v>
      </c>
      <c r="L127" s="64">
        <f t="shared" si="8"/>
        <v>0</v>
      </c>
      <c r="N127" s="3"/>
      <c r="P127" s="64">
        <f t="shared" si="12"/>
        <v>0</v>
      </c>
      <c r="R127" s="66" t="str">
        <f t="shared" si="13"/>
        <v xml:space="preserve">  -  </v>
      </c>
      <c r="T127" s="119" t="str">
        <f>IF(MCR!T127="","",MCR!T127)</f>
        <v/>
      </c>
      <c r="U127" s="30"/>
      <c r="V127" s="64">
        <f t="shared" si="14"/>
        <v>0</v>
      </c>
      <c r="X127" s="64">
        <f t="shared" si="15"/>
        <v>0</v>
      </c>
      <c r="Z127" s="120"/>
      <c r="AB127" s="64">
        <f t="shared" si="9"/>
        <v>0</v>
      </c>
      <c r="AD127" s="66" t="str">
        <f t="shared" si="10"/>
        <v xml:space="preserve">  -  </v>
      </c>
      <c r="AE127" s="30"/>
      <c r="AG127" s="74" t="str">
        <f>IF(OR(AND(Summary!$D$15="General Business",PCR!D127="LTB"),AND(Summary!$D$15="Long Term Business",PCR!D127="GB")),"ERROR","")</f>
        <v/>
      </c>
      <c r="AI127" s="74" t="str">
        <f t="shared" si="11"/>
        <v/>
      </c>
    </row>
    <row r="128" spans="1:35" s="28" customFormat="1" ht="12.75" hidden="1" customHeight="1" outlineLevel="1" x14ac:dyDescent="0.3">
      <c r="A128" s="25"/>
      <c r="B128" s="107" t="str">
        <f>IF(MCR!B128="","",MCR!B128)</f>
        <v/>
      </c>
      <c r="D128" s="108" t="str">
        <f>IF(MCR!D128="","",MCR!D128)</f>
        <v/>
      </c>
      <c r="F128" s="109" t="str">
        <f>IF(MCR!F128="","",MCR!F128)</f>
        <v/>
      </c>
      <c r="H128" s="108" t="str">
        <f>IF(MCR!H128="","",MCR!H128)</f>
        <v/>
      </c>
      <c r="J128" s="3">
        <v>0</v>
      </c>
      <c r="L128" s="64">
        <f t="shared" si="8"/>
        <v>0</v>
      </c>
      <c r="N128" s="3"/>
      <c r="P128" s="64">
        <f t="shared" si="12"/>
        <v>0</v>
      </c>
      <c r="R128" s="66" t="str">
        <f t="shared" si="13"/>
        <v xml:space="preserve">  -  </v>
      </c>
      <c r="T128" s="119" t="str">
        <f>IF(MCR!T128="","",MCR!T128)</f>
        <v/>
      </c>
      <c r="U128" s="30"/>
      <c r="V128" s="64">
        <f t="shared" si="14"/>
        <v>0</v>
      </c>
      <c r="X128" s="64">
        <f t="shared" si="15"/>
        <v>0</v>
      </c>
      <c r="Z128" s="120"/>
      <c r="AB128" s="64">
        <f t="shared" si="9"/>
        <v>0</v>
      </c>
      <c r="AD128" s="66" t="str">
        <f t="shared" si="10"/>
        <v xml:space="preserve">  -  </v>
      </c>
      <c r="AE128" s="30"/>
      <c r="AG128" s="74" t="str">
        <f>IF(OR(AND(Summary!$D$15="General Business",PCR!D128="LTB"),AND(Summary!$D$15="Long Term Business",PCR!D128="GB")),"ERROR","")</f>
        <v/>
      </c>
      <c r="AI128" s="74" t="str">
        <f t="shared" si="11"/>
        <v/>
      </c>
    </row>
    <row r="129" spans="1:35" s="28" customFormat="1" ht="12.75" hidden="1" customHeight="1" outlineLevel="1" x14ac:dyDescent="0.3">
      <c r="A129" s="25"/>
      <c r="B129" s="107" t="str">
        <f>IF(MCR!B129="","",MCR!B129)</f>
        <v/>
      </c>
      <c r="D129" s="108" t="str">
        <f>IF(MCR!D129="","",MCR!D129)</f>
        <v/>
      </c>
      <c r="F129" s="109" t="str">
        <f>IF(MCR!F129="","",MCR!F129)</f>
        <v/>
      </c>
      <c r="H129" s="108" t="str">
        <f>IF(MCR!H129="","",MCR!H129)</f>
        <v/>
      </c>
      <c r="J129" s="3">
        <v>0</v>
      </c>
      <c r="L129" s="64">
        <f t="shared" si="8"/>
        <v>0</v>
      </c>
      <c r="N129" s="3"/>
      <c r="P129" s="64">
        <f t="shared" si="12"/>
        <v>0</v>
      </c>
      <c r="R129" s="66" t="str">
        <f t="shared" si="13"/>
        <v xml:space="preserve">  -  </v>
      </c>
      <c r="T129" s="119" t="str">
        <f>IF(MCR!T129="","",MCR!T129)</f>
        <v/>
      </c>
      <c r="U129" s="30"/>
      <c r="V129" s="64">
        <f t="shared" si="14"/>
        <v>0</v>
      </c>
      <c r="X129" s="64">
        <f t="shared" si="15"/>
        <v>0</v>
      </c>
      <c r="Z129" s="120"/>
      <c r="AB129" s="64">
        <f t="shared" si="9"/>
        <v>0</v>
      </c>
      <c r="AD129" s="66" t="str">
        <f t="shared" si="10"/>
        <v xml:space="preserve">  -  </v>
      </c>
      <c r="AE129" s="30"/>
      <c r="AG129" s="74" t="str">
        <f>IF(OR(AND(Summary!$D$15="General Business",PCR!D129="LTB"),AND(Summary!$D$15="Long Term Business",PCR!D129="GB")),"ERROR","")</f>
        <v/>
      </c>
      <c r="AI129" s="74" t="str">
        <f t="shared" si="11"/>
        <v/>
      </c>
    </row>
    <row r="130" spans="1:35" s="28" customFormat="1" ht="12.75" hidden="1" customHeight="1" outlineLevel="1" x14ac:dyDescent="0.3">
      <c r="A130" s="25"/>
      <c r="B130" s="107" t="str">
        <f>IF(MCR!B130="","",MCR!B130)</f>
        <v/>
      </c>
      <c r="D130" s="108" t="str">
        <f>IF(MCR!D130="","",MCR!D130)</f>
        <v/>
      </c>
      <c r="F130" s="109" t="str">
        <f>IF(MCR!F130="","",MCR!F130)</f>
        <v/>
      </c>
      <c r="H130" s="108" t="str">
        <f>IF(MCR!H130="","",MCR!H130)</f>
        <v/>
      </c>
      <c r="J130" s="3">
        <v>0</v>
      </c>
      <c r="L130" s="64">
        <f t="shared" si="8"/>
        <v>0</v>
      </c>
      <c r="N130" s="3"/>
      <c r="P130" s="64">
        <f t="shared" si="12"/>
        <v>0</v>
      </c>
      <c r="R130" s="66" t="str">
        <f t="shared" si="13"/>
        <v xml:space="preserve">  -  </v>
      </c>
      <c r="T130" s="119" t="str">
        <f>IF(MCR!T130="","",MCR!T130)</f>
        <v/>
      </c>
      <c r="U130" s="30"/>
      <c r="V130" s="64">
        <f t="shared" si="14"/>
        <v>0</v>
      </c>
      <c r="X130" s="64">
        <f t="shared" si="15"/>
        <v>0</v>
      </c>
      <c r="Z130" s="120"/>
      <c r="AB130" s="64">
        <f t="shared" si="9"/>
        <v>0</v>
      </c>
      <c r="AD130" s="66" t="str">
        <f t="shared" si="10"/>
        <v xml:space="preserve">  -  </v>
      </c>
      <c r="AE130" s="30"/>
      <c r="AG130" s="74" t="str">
        <f>IF(OR(AND(Summary!$D$15="General Business",PCR!D130="LTB"),AND(Summary!$D$15="Long Term Business",PCR!D130="GB")),"ERROR","")</f>
        <v/>
      </c>
      <c r="AI130" s="74" t="str">
        <f t="shared" si="11"/>
        <v/>
      </c>
    </row>
    <row r="131" spans="1:35" s="28" customFormat="1" ht="12.75" hidden="1" customHeight="1" outlineLevel="1" x14ac:dyDescent="0.3">
      <c r="A131" s="25"/>
      <c r="B131" s="107" t="str">
        <f>IF(MCR!B131="","",MCR!B131)</f>
        <v/>
      </c>
      <c r="D131" s="108" t="str">
        <f>IF(MCR!D131="","",MCR!D131)</f>
        <v/>
      </c>
      <c r="F131" s="109" t="str">
        <f>IF(MCR!F131="","",MCR!F131)</f>
        <v/>
      </c>
      <c r="H131" s="108" t="str">
        <f>IF(MCR!H131="","",MCR!H131)</f>
        <v/>
      </c>
      <c r="J131" s="3">
        <v>0</v>
      </c>
      <c r="L131" s="64">
        <f t="shared" si="8"/>
        <v>0</v>
      </c>
      <c r="N131" s="3"/>
      <c r="P131" s="64">
        <f t="shared" si="12"/>
        <v>0</v>
      </c>
      <c r="R131" s="66" t="str">
        <f t="shared" si="13"/>
        <v xml:space="preserve">  -  </v>
      </c>
      <c r="T131" s="119" t="str">
        <f>IF(MCR!T131="","",MCR!T131)</f>
        <v/>
      </c>
      <c r="U131" s="30"/>
      <c r="V131" s="64">
        <f t="shared" si="14"/>
        <v>0</v>
      </c>
      <c r="X131" s="64">
        <f t="shared" si="15"/>
        <v>0</v>
      </c>
      <c r="Z131" s="120"/>
      <c r="AB131" s="64">
        <f t="shared" si="9"/>
        <v>0</v>
      </c>
      <c r="AD131" s="66" t="str">
        <f t="shared" si="10"/>
        <v xml:space="preserve">  -  </v>
      </c>
      <c r="AE131" s="30"/>
      <c r="AG131" s="74" t="str">
        <f>IF(OR(AND(Summary!$D$15="General Business",PCR!D131="LTB"),AND(Summary!$D$15="Long Term Business",PCR!D131="GB")),"ERROR","")</f>
        <v/>
      </c>
      <c r="AI131" s="74" t="str">
        <f t="shared" si="11"/>
        <v/>
      </c>
    </row>
    <row r="132" spans="1:35" s="28" customFormat="1" ht="12.75" hidden="1" customHeight="1" outlineLevel="1" x14ac:dyDescent="0.3">
      <c r="A132" s="25"/>
      <c r="B132" s="107" t="str">
        <f>IF(MCR!B132="","",MCR!B132)</f>
        <v/>
      </c>
      <c r="D132" s="108" t="str">
        <f>IF(MCR!D132="","",MCR!D132)</f>
        <v/>
      </c>
      <c r="F132" s="109" t="str">
        <f>IF(MCR!F132="","",MCR!F132)</f>
        <v/>
      </c>
      <c r="H132" s="108" t="str">
        <f>IF(MCR!H132="","",MCR!H132)</f>
        <v/>
      </c>
      <c r="J132" s="3">
        <v>0</v>
      </c>
      <c r="L132" s="64">
        <f t="shared" si="8"/>
        <v>0</v>
      </c>
      <c r="N132" s="3"/>
      <c r="P132" s="64">
        <f t="shared" si="12"/>
        <v>0</v>
      </c>
      <c r="R132" s="66" t="str">
        <f t="shared" si="13"/>
        <v xml:space="preserve">  -  </v>
      </c>
      <c r="T132" s="119" t="str">
        <f>IF(MCR!T132="","",MCR!T132)</f>
        <v/>
      </c>
      <c r="U132" s="30"/>
      <c r="V132" s="64">
        <f t="shared" si="14"/>
        <v>0</v>
      </c>
      <c r="X132" s="64">
        <f t="shared" si="15"/>
        <v>0</v>
      </c>
      <c r="Z132" s="120"/>
      <c r="AB132" s="64">
        <f t="shared" si="9"/>
        <v>0</v>
      </c>
      <c r="AD132" s="66" t="str">
        <f t="shared" si="10"/>
        <v xml:space="preserve">  -  </v>
      </c>
      <c r="AE132" s="30"/>
      <c r="AG132" s="74" t="str">
        <f>IF(OR(AND(Summary!$D$15="General Business",PCR!D132="LTB"),AND(Summary!$D$15="Long Term Business",PCR!D132="GB")),"ERROR","")</f>
        <v/>
      </c>
      <c r="AI132" s="74" t="str">
        <f t="shared" si="11"/>
        <v/>
      </c>
    </row>
    <row r="133" spans="1:35" s="28" customFormat="1" ht="12.75" hidden="1" customHeight="1" outlineLevel="1" x14ac:dyDescent="0.3">
      <c r="A133" s="25"/>
      <c r="B133" s="107" t="str">
        <f>IF(MCR!B133="","",MCR!B133)</f>
        <v/>
      </c>
      <c r="D133" s="108" t="str">
        <f>IF(MCR!D133="","",MCR!D133)</f>
        <v/>
      </c>
      <c r="F133" s="109" t="str">
        <f>IF(MCR!F133="","",MCR!F133)</f>
        <v/>
      </c>
      <c r="H133" s="108" t="str">
        <f>IF(MCR!H133="","",MCR!H133)</f>
        <v/>
      </c>
      <c r="J133" s="3">
        <v>0</v>
      </c>
      <c r="L133" s="64">
        <f t="shared" si="8"/>
        <v>0</v>
      </c>
      <c r="N133" s="3"/>
      <c r="P133" s="64">
        <f t="shared" si="12"/>
        <v>0</v>
      </c>
      <c r="R133" s="66" t="str">
        <f t="shared" si="13"/>
        <v xml:space="preserve">  -  </v>
      </c>
      <c r="T133" s="119" t="str">
        <f>IF(MCR!T133="","",MCR!T133)</f>
        <v/>
      </c>
      <c r="U133" s="30"/>
      <c r="V133" s="64">
        <f t="shared" si="14"/>
        <v>0</v>
      </c>
      <c r="X133" s="64">
        <f t="shared" si="15"/>
        <v>0</v>
      </c>
      <c r="Z133" s="120"/>
      <c r="AB133" s="64">
        <f t="shared" si="9"/>
        <v>0</v>
      </c>
      <c r="AD133" s="66" t="str">
        <f t="shared" si="10"/>
        <v xml:space="preserve">  -  </v>
      </c>
      <c r="AE133" s="30"/>
      <c r="AG133" s="74" t="str">
        <f>IF(OR(AND(Summary!$D$15="General Business",PCR!D133="LTB"),AND(Summary!$D$15="Long Term Business",PCR!D133="GB")),"ERROR","")</f>
        <v/>
      </c>
      <c r="AI133" s="74" t="str">
        <f t="shared" si="11"/>
        <v/>
      </c>
    </row>
    <row r="134" spans="1:35" s="28" customFormat="1" ht="12.75" hidden="1" customHeight="1" outlineLevel="1" x14ac:dyDescent="0.3">
      <c r="A134" s="25"/>
      <c r="B134" s="107" t="str">
        <f>IF(MCR!B134="","",MCR!B134)</f>
        <v/>
      </c>
      <c r="D134" s="108" t="str">
        <f>IF(MCR!D134="","",MCR!D134)</f>
        <v/>
      </c>
      <c r="F134" s="109" t="str">
        <f>IF(MCR!F134="","",MCR!F134)</f>
        <v/>
      </c>
      <c r="H134" s="108" t="str">
        <f>IF(MCR!H134="","",MCR!H134)</f>
        <v/>
      </c>
      <c r="J134" s="3">
        <v>0</v>
      </c>
      <c r="L134" s="64">
        <f t="shared" si="8"/>
        <v>0</v>
      </c>
      <c r="N134" s="3"/>
      <c r="P134" s="64">
        <f t="shared" si="12"/>
        <v>0</v>
      </c>
      <c r="R134" s="66" t="str">
        <f t="shared" si="13"/>
        <v xml:space="preserve">  -  </v>
      </c>
      <c r="T134" s="119" t="str">
        <f>IF(MCR!T134="","",MCR!T134)</f>
        <v/>
      </c>
      <c r="U134" s="30"/>
      <c r="V134" s="64">
        <f t="shared" si="14"/>
        <v>0</v>
      </c>
      <c r="X134" s="64">
        <f t="shared" si="15"/>
        <v>0</v>
      </c>
      <c r="Z134" s="120"/>
      <c r="AB134" s="64">
        <f t="shared" si="9"/>
        <v>0</v>
      </c>
      <c r="AD134" s="66" t="str">
        <f t="shared" si="10"/>
        <v xml:space="preserve">  -  </v>
      </c>
      <c r="AE134" s="30"/>
      <c r="AG134" s="74" t="str">
        <f>IF(OR(AND(Summary!$D$15="General Business",PCR!D134="LTB"),AND(Summary!$D$15="Long Term Business",PCR!D134="GB")),"ERROR","")</f>
        <v/>
      </c>
      <c r="AI134" s="74" t="str">
        <f t="shared" si="11"/>
        <v/>
      </c>
    </row>
    <row r="135" spans="1:35" s="28" customFormat="1" ht="12.75" hidden="1" customHeight="1" outlineLevel="1" x14ac:dyDescent="0.3">
      <c r="A135" s="25"/>
      <c r="B135" s="107" t="str">
        <f>IF(MCR!B135="","",MCR!B135)</f>
        <v/>
      </c>
      <c r="D135" s="108" t="str">
        <f>IF(MCR!D135="","",MCR!D135)</f>
        <v/>
      </c>
      <c r="F135" s="109" t="str">
        <f>IF(MCR!F135="","",MCR!F135)</f>
        <v/>
      </c>
      <c r="H135" s="108" t="str">
        <f>IF(MCR!H135="","",MCR!H135)</f>
        <v/>
      </c>
      <c r="J135" s="3">
        <v>0</v>
      </c>
      <c r="L135" s="64">
        <f t="shared" si="8"/>
        <v>0</v>
      </c>
      <c r="N135" s="3"/>
      <c r="P135" s="64">
        <f t="shared" si="12"/>
        <v>0</v>
      </c>
      <c r="R135" s="66" t="str">
        <f t="shared" si="13"/>
        <v xml:space="preserve">  -  </v>
      </c>
      <c r="T135" s="119" t="str">
        <f>IF(MCR!T135="","",MCR!T135)</f>
        <v/>
      </c>
      <c r="U135" s="30"/>
      <c r="V135" s="64">
        <f t="shared" si="14"/>
        <v>0</v>
      </c>
      <c r="X135" s="64">
        <f t="shared" si="15"/>
        <v>0</v>
      </c>
      <c r="Z135" s="120"/>
      <c r="AB135" s="64">
        <f t="shared" si="9"/>
        <v>0</v>
      </c>
      <c r="AD135" s="66" t="str">
        <f t="shared" si="10"/>
        <v xml:space="preserve">  -  </v>
      </c>
      <c r="AE135" s="30"/>
      <c r="AG135" s="74" t="str">
        <f>IF(OR(AND(Summary!$D$15="General Business",PCR!D135="LTB"),AND(Summary!$D$15="Long Term Business",PCR!D135="GB")),"ERROR","")</f>
        <v/>
      </c>
      <c r="AI135" s="74" t="str">
        <f t="shared" si="11"/>
        <v/>
      </c>
    </row>
    <row r="136" spans="1:35" s="28" customFormat="1" ht="12.75" hidden="1" customHeight="1" outlineLevel="1" x14ac:dyDescent="0.3">
      <c r="A136" s="25"/>
      <c r="B136" s="107" t="str">
        <f>IF(MCR!B136="","",MCR!B136)</f>
        <v/>
      </c>
      <c r="D136" s="108" t="str">
        <f>IF(MCR!D136="","",MCR!D136)</f>
        <v/>
      </c>
      <c r="F136" s="109" t="str">
        <f>IF(MCR!F136="","",MCR!F136)</f>
        <v/>
      </c>
      <c r="H136" s="108" t="str">
        <f>IF(MCR!H136="","",MCR!H136)</f>
        <v/>
      </c>
      <c r="J136" s="3">
        <v>0</v>
      </c>
      <c r="L136" s="64">
        <f t="shared" si="8"/>
        <v>0</v>
      </c>
      <c r="N136" s="3"/>
      <c r="P136" s="64">
        <f t="shared" si="12"/>
        <v>0</v>
      </c>
      <c r="R136" s="66" t="str">
        <f t="shared" si="13"/>
        <v xml:space="preserve">  -  </v>
      </c>
      <c r="T136" s="119" t="str">
        <f>IF(MCR!T136="","",MCR!T136)</f>
        <v/>
      </c>
      <c r="U136" s="30"/>
      <c r="V136" s="64">
        <f t="shared" si="14"/>
        <v>0</v>
      </c>
      <c r="X136" s="64">
        <f t="shared" si="15"/>
        <v>0</v>
      </c>
      <c r="Z136" s="120"/>
      <c r="AB136" s="64">
        <f t="shared" si="9"/>
        <v>0</v>
      </c>
      <c r="AD136" s="66" t="str">
        <f t="shared" si="10"/>
        <v xml:space="preserve">  -  </v>
      </c>
      <c r="AE136" s="30"/>
      <c r="AG136" s="74" t="str">
        <f>IF(OR(AND(Summary!$D$15="General Business",PCR!D136="LTB"),AND(Summary!$D$15="Long Term Business",PCR!D136="GB")),"ERROR","")</f>
        <v/>
      </c>
      <c r="AI136" s="74" t="str">
        <f t="shared" si="11"/>
        <v/>
      </c>
    </row>
    <row r="137" spans="1:35" s="28" customFormat="1" ht="12.75" hidden="1" customHeight="1" outlineLevel="1" x14ac:dyDescent="0.3">
      <c r="A137" s="25"/>
      <c r="B137" s="107" t="str">
        <f>IF(MCR!B137="","",MCR!B137)</f>
        <v/>
      </c>
      <c r="D137" s="108" t="str">
        <f>IF(MCR!D137="","",MCR!D137)</f>
        <v/>
      </c>
      <c r="F137" s="109" t="str">
        <f>IF(MCR!F137="","",MCR!F137)</f>
        <v/>
      </c>
      <c r="H137" s="108" t="str">
        <f>IF(MCR!H137="","",MCR!H137)</f>
        <v/>
      </c>
      <c r="J137" s="3">
        <v>0</v>
      </c>
      <c r="L137" s="64">
        <f t="shared" si="8"/>
        <v>0</v>
      </c>
      <c r="N137" s="3"/>
      <c r="P137" s="64">
        <f t="shared" si="12"/>
        <v>0</v>
      </c>
      <c r="R137" s="66" t="str">
        <f t="shared" si="13"/>
        <v xml:space="preserve">  -  </v>
      </c>
      <c r="T137" s="119" t="str">
        <f>IF(MCR!T137="","",MCR!T137)</f>
        <v/>
      </c>
      <c r="U137" s="30"/>
      <c r="V137" s="64">
        <f t="shared" si="14"/>
        <v>0</v>
      </c>
      <c r="X137" s="64">
        <f t="shared" si="15"/>
        <v>0</v>
      </c>
      <c r="Z137" s="120"/>
      <c r="AB137" s="64">
        <f t="shared" si="9"/>
        <v>0</v>
      </c>
      <c r="AD137" s="66" t="str">
        <f t="shared" si="10"/>
        <v xml:space="preserve">  -  </v>
      </c>
      <c r="AE137" s="30"/>
      <c r="AG137" s="74" t="str">
        <f>IF(OR(AND(Summary!$D$15="General Business",PCR!D137="LTB"),AND(Summary!$D$15="Long Term Business",PCR!D137="GB")),"ERROR","")</f>
        <v/>
      </c>
      <c r="AI137" s="74" t="str">
        <f t="shared" si="11"/>
        <v/>
      </c>
    </row>
    <row r="138" spans="1:35" s="28" customFormat="1" ht="12.75" hidden="1" customHeight="1" outlineLevel="1" x14ac:dyDescent="0.3">
      <c r="A138" s="25"/>
      <c r="B138" s="107" t="str">
        <f>IF(MCR!B138="","",MCR!B138)</f>
        <v/>
      </c>
      <c r="D138" s="108" t="str">
        <f>IF(MCR!D138="","",MCR!D138)</f>
        <v/>
      </c>
      <c r="F138" s="109" t="str">
        <f>IF(MCR!F138="","",MCR!F138)</f>
        <v/>
      </c>
      <c r="H138" s="108" t="str">
        <f>IF(MCR!H138="","",MCR!H138)</f>
        <v/>
      </c>
      <c r="J138" s="3">
        <v>0</v>
      </c>
      <c r="L138" s="64">
        <f t="shared" si="8"/>
        <v>0</v>
      </c>
      <c r="N138" s="3"/>
      <c r="P138" s="64">
        <f t="shared" si="12"/>
        <v>0</v>
      </c>
      <c r="R138" s="66" t="str">
        <f t="shared" si="13"/>
        <v xml:space="preserve">  -  </v>
      </c>
      <c r="T138" s="119" t="str">
        <f>IF(MCR!T138="","",MCR!T138)</f>
        <v/>
      </c>
      <c r="U138" s="30"/>
      <c r="V138" s="64">
        <f t="shared" si="14"/>
        <v>0</v>
      </c>
      <c r="X138" s="64">
        <f t="shared" si="15"/>
        <v>0</v>
      </c>
      <c r="Z138" s="120"/>
      <c r="AB138" s="64">
        <f t="shared" si="9"/>
        <v>0</v>
      </c>
      <c r="AD138" s="66" t="str">
        <f t="shared" si="10"/>
        <v xml:space="preserve">  -  </v>
      </c>
      <c r="AE138" s="30"/>
      <c r="AG138" s="74" t="str">
        <f>IF(OR(AND(Summary!$D$15="General Business",PCR!D138="LTB"),AND(Summary!$D$15="Long Term Business",PCR!D138="GB")),"ERROR","")</f>
        <v/>
      </c>
      <c r="AI138" s="74" t="str">
        <f t="shared" si="11"/>
        <v/>
      </c>
    </row>
    <row r="139" spans="1:35" s="28" customFormat="1" ht="12.75" customHeight="1" collapsed="1" x14ac:dyDescent="0.3">
      <c r="A139" s="25"/>
      <c r="B139" s="107" t="str">
        <f>IF(MCR!B139="","",MCR!B139)</f>
        <v/>
      </c>
      <c r="D139" s="108" t="str">
        <f>IF(MCR!D139="","",MCR!D139)</f>
        <v/>
      </c>
      <c r="F139" s="109" t="str">
        <f>IF(MCR!F139="","",MCR!F139)</f>
        <v/>
      </c>
      <c r="H139" s="108" t="str">
        <f>IF(MCR!H139="","",MCR!H139)</f>
        <v/>
      </c>
      <c r="J139" s="3">
        <v>0</v>
      </c>
      <c r="L139" s="64">
        <f t="shared" si="8"/>
        <v>0</v>
      </c>
      <c r="N139" s="3"/>
      <c r="P139" s="64">
        <f t="shared" si="12"/>
        <v>0</v>
      </c>
      <c r="R139" s="66" t="str">
        <f t="shared" si="13"/>
        <v xml:space="preserve">  -  </v>
      </c>
      <c r="T139" s="119" t="str">
        <f>IF(MCR!T139="","",MCR!T139)</f>
        <v/>
      </c>
      <c r="U139" s="30"/>
      <c r="V139" s="64">
        <f t="shared" si="14"/>
        <v>0</v>
      </c>
      <c r="X139" s="64">
        <f t="shared" si="15"/>
        <v>0</v>
      </c>
      <c r="Z139" s="120"/>
      <c r="AB139" s="64">
        <f t="shared" si="9"/>
        <v>0</v>
      </c>
      <c r="AD139" s="66" t="str">
        <f t="shared" si="10"/>
        <v xml:space="preserve">  -  </v>
      </c>
      <c r="AE139" s="30"/>
      <c r="AG139" s="74" t="str">
        <f>IF(OR(AND(Summary!$D$15="General Business",PCR!D139="LTB"),AND(Summary!$D$15="Long Term Business",PCR!D139="GB")),"ERROR","")</f>
        <v/>
      </c>
      <c r="AI139" s="74" t="str">
        <f t="shared" si="11"/>
        <v/>
      </c>
    </row>
    <row r="140" spans="1:35" s="28" customFormat="1" ht="12.75" hidden="1" customHeight="1" outlineLevel="1" x14ac:dyDescent="0.3">
      <c r="A140" s="25"/>
      <c r="B140" s="107" t="str">
        <f>IF(MCR!B140="","",MCR!B140)</f>
        <v/>
      </c>
      <c r="D140" s="108" t="str">
        <f>IF(MCR!D140="","",MCR!D140)</f>
        <v/>
      </c>
      <c r="F140" s="109" t="str">
        <f>IF(MCR!F140="","",MCR!F140)</f>
        <v/>
      </c>
      <c r="H140" s="108" t="str">
        <f>IF(MCR!H140="","",MCR!H140)</f>
        <v/>
      </c>
      <c r="J140" s="3">
        <v>0</v>
      </c>
      <c r="L140" s="64">
        <f t="shared" si="8"/>
        <v>0</v>
      </c>
      <c r="N140" s="3"/>
      <c r="P140" s="64">
        <f t="shared" si="12"/>
        <v>0</v>
      </c>
      <c r="R140" s="66" t="str">
        <f t="shared" si="13"/>
        <v xml:space="preserve">  -  </v>
      </c>
      <c r="T140" s="119" t="str">
        <f>IF(MCR!T140="","",MCR!T140)</f>
        <v/>
      </c>
      <c r="U140" s="30"/>
      <c r="V140" s="64">
        <f t="shared" si="14"/>
        <v>0</v>
      </c>
      <c r="X140" s="64">
        <f t="shared" si="15"/>
        <v>0</v>
      </c>
      <c r="Z140" s="120"/>
      <c r="AB140" s="64">
        <f t="shared" si="9"/>
        <v>0</v>
      </c>
      <c r="AD140" s="66" t="str">
        <f t="shared" si="10"/>
        <v xml:space="preserve">  -  </v>
      </c>
      <c r="AE140" s="30"/>
      <c r="AG140" s="74" t="str">
        <f>IF(OR(AND(Summary!$D$15="General Business",PCR!D140="LTB"),AND(Summary!$D$15="Long Term Business",PCR!D140="GB")),"ERROR","")</f>
        <v/>
      </c>
      <c r="AI140" s="74" t="str">
        <f t="shared" si="11"/>
        <v/>
      </c>
    </row>
    <row r="141" spans="1:35" s="28" customFormat="1" ht="12.75" hidden="1" customHeight="1" outlineLevel="1" x14ac:dyDescent="0.3">
      <c r="A141" s="25"/>
      <c r="B141" s="107" t="str">
        <f>IF(MCR!B141="","",MCR!B141)</f>
        <v/>
      </c>
      <c r="D141" s="108" t="str">
        <f>IF(MCR!D141="","",MCR!D141)</f>
        <v/>
      </c>
      <c r="F141" s="109" t="str">
        <f>IF(MCR!F141="","",MCR!F141)</f>
        <v/>
      </c>
      <c r="H141" s="108" t="str">
        <f>IF(MCR!H141="","",MCR!H141)</f>
        <v/>
      </c>
      <c r="J141" s="3">
        <v>0</v>
      </c>
      <c r="L141" s="64">
        <f t="shared" si="8"/>
        <v>0</v>
      </c>
      <c r="N141" s="3"/>
      <c r="P141" s="64">
        <f t="shared" si="12"/>
        <v>0</v>
      </c>
      <c r="R141" s="66" t="str">
        <f t="shared" si="13"/>
        <v xml:space="preserve">  -  </v>
      </c>
      <c r="T141" s="119" t="str">
        <f>IF(MCR!T141="","",MCR!T141)</f>
        <v/>
      </c>
      <c r="U141" s="30"/>
      <c r="V141" s="64">
        <f t="shared" si="14"/>
        <v>0</v>
      </c>
      <c r="X141" s="64">
        <f t="shared" si="15"/>
        <v>0</v>
      </c>
      <c r="Z141" s="120"/>
      <c r="AB141" s="64">
        <f t="shared" si="9"/>
        <v>0</v>
      </c>
      <c r="AD141" s="66" t="str">
        <f t="shared" si="10"/>
        <v xml:space="preserve">  -  </v>
      </c>
      <c r="AE141" s="30"/>
      <c r="AG141" s="74" t="str">
        <f>IF(OR(AND(Summary!$D$15="General Business",PCR!D141="LTB"),AND(Summary!$D$15="Long Term Business",PCR!D141="GB")),"ERROR","")</f>
        <v/>
      </c>
      <c r="AI141" s="74" t="str">
        <f t="shared" si="11"/>
        <v/>
      </c>
    </row>
    <row r="142" spans="1:35" s="28" customFormat="1" ht="12.75" hidden="1" customHeight="1" outlineLevel="1" x14ac:dyDescent="0.3">
      <c r="A142" s="25"/>
      <c r="B142" s="107" t="str">
        <f>IF(MCR!B142="","",MCR!B142)</f>
        <v/>
      </c>
      <c r="D142" s="108" t="str">
        <f>IF(MCR!D142="","",MCR!D142)</f>
        <v/>
      </c>
      <c r="F142" s="109" t="str">
        <f>IF(MCR!F142="","",MCR!F142)</f>
        <v/>
      </c>
      <c r="H142" s="108" t="str">
        <f>IF(MCR!H142="","",MCR!H142)</f>
        <v/>
      </c>
      <c r="J142" s="3">
        <v>0</v>
      </c>
      <c r="L142" s="64">
        <f t="shared" si="8"/>
        <v>0</v>
      </c>
      <c r="N142" s="3"/>
      <c r="P142" s="64">
        <f t="shared" si="12"/>
        <v>0</v>
      </c>
      <c r="R142" s="66" t="str">
        <f t="shared" si="13"/>
        <v xml:space="preserve">  -  </v>
      </c>
      <c r="T142" s="119" t="str">
        <f>IF(MCR!T142="","",MCR!T142)</f>
        <v/>
      </c>
      <c r="U142" s="30"/>
      <c r="V142" s="64">
        <f t="shared" si="14"/>
        <v>0</v>
      </c>
      <c r="X142" s="64">
        <f t="shared" si="15"/>
        <v>0</v>
      </c>
      <c r="Z142" s="120"/>
      <c r="AB142" s="64">
        <f t="shared" si="9"/>
        <v>0</v>
      </c>
      <c r="AD142" s="66" t="str">
        <f t="shared" si="10"/>
        <v xml:space="preserve">  -  </v>
      </c>
      <c r="AE142" s="30"/>
      <c r="AG142" s="74" t="str">
        <f>IF(OR(AND(Summary!$D$15="General Business",PCR!D142="LTB"),AND(Summary!$D$15="Long Term Business",PCR!D142="GB")),"ERROR","")</f>
        <v/>
      </c>
      <c r="AI142" s="74" t="str">
        <f t="shared" si="11"/>
        <v/>
      </c>
    </row>
    <row r="143" spans="1:35" s="28" customFormat="1" ht="12.75" hidden="1" customHeight="1" outlineLevel="1" x14ac:dyDescent="0.3">
      <c r="A143" s="25"/>
      <c r="B143" s="107" t="str">
        <f>IF(MCR!B143="","",MCR!B143)</f>
        <v/>
      </c>
      <c r="D143" s="108" t="str">
        <f>IF(MCR!D143="","",MCR!D143)</f>
        <v/>
      </c>
      <c r="F143" s="109" t="str">
        <f>IF(MCR!F143="","",MCR!F143)</f>
        <v/>
      </c>
      <c r="H143" s="108" t="str">
        <f>IF(MCR!H143="","",MCR!H143)</f>
        <v/>
      </c>
      <c r="J143" s="3">
        <v>0</v>
      </c>
      <c r="L143" s="64">
        <f t="shared" si="8"/>
        <v>0</v>
      </c>
      <c r="N143" s="3"/>
      <c r="P143" s="64">
        <f t="shared" si="12"/>
        <v>0</v>
      </c>
      <c r="R143" s="66" t="str">
        <f t="shared" si="13"/>
        <v xml:space="preserve">  -  </v>
      </c>
      <c r="T143" s="119" t="str">
        <f>IF(MCR!T143="","",MCR!T143)</f>
        <v/>
      </c>
      <c r="U143" s="30"/>
      <c r="V143" s="64">
        <f t="shared" si="14"/>
        <v>0</v>
      </c>
      <c r="X143" s="64">
        <f t="shared" si="15"/>
        <v>0</v>
      </c>
      <c r="Z143" s="120"/>
      <c r="AB143" s="64">
        <f t="shared" si="9"/>
        <v>0</v>
      </c>
      <c r="AD143" s="66" t="str">
        <f t="shared" si="10"/>
        <v xml:space="preserve">  -  </v>
      </c>
      <c r="AE143" s="30"/>
      <c r="AG143" s="74" t="str">
        <f>IF(OR(AND(Summary!$D$15="General Business",PCR!D143="LTB"),AND(Summary!$D$15="Long Term Business",PCR!D143="GB")),"ERROR","")</f>
        <v/>
      </c>
      <c r="AI143" s="74" t="str">
        <f t="shared" si="11"/>
        <v/>
      </c>
    </row>
    <row r="144" spans="1:35" s="28" customFormat="1" ht="12.75" hidden="1" customHeight="1" outlineLevel="1" x14ac:dyDescent="0.3">
      <c r="A144" s="25"/>
      <c r="B144" s="107" t="str">
        <f>IF(MCR!B144="","",MCR!B144)</f>
        <v/>
      </c>
      <c r="D144" s="108" t="str">
        <f>IF(MCR!D144="","",MCR!D144)</f>
        <v/>
      </c>
      <c r="F144" s="109" t="str">
        <f>IF(MCR!F144="","",MCR!F144)</f>
        <v/>
      </c>
      <c r="H144" s="108" t="str">
        <f>IF(MCR!H144="","",MCR!H144)</f>
        <v/>
      </c>
      <c r="J144" s="3">
        <v>0</v>
      </c>
      <c r="L144" s="64">
        <f t="shared" si="8"/>
        <v>0</v>
      </c>
      <c r="N144" s="3"/>
      <c r="P144" s="64">
        <f t="shared" si="12"/>
        <v>0</v>
      </c>
      <c r="R144" s="66" t="str">
        <f t="shared" si="13"/>
        <v xml:space="preserve">  -  </v>
      </c>
      <c r="T144" s="119" t="str">
        <f>IF(MCR!T144="","",MCR!T144)</f>
        <v/>
      </c>
      <c r="U144" s="30"/>
      <c r="V144" s="64">
        <f t="shared" si="14"/>
        <v>0</v>
      </c>
      <c r="X144" s="64">
        <f t="shared" si="15"/>
        <v>0</v>
      </c>
      <c r="Z144" s="120"/>
      <c r="AB144" s="64">
        <f t="shared" si="9"/>
        <v>0</v>
      </c>
      <c r="AD144" s="66" t="str">
        <f t="shared" si="10"/>
        <v xml:space="preserve">  -  </v>
      </c>
      <c r="AE144" s="30"/>
      <c r="AG144" s="74" t="str">
        <f>IF(OR(AND(Summary!$D$15="General Business",PCR!D144="LTB"),AND(Summary!$D$15="Long Term Business",PCR!D144="GB")),"ERROR","")</f>
        <v/>
      </c>
      <c r="AI144" s="74" t="str">
        <f t="shared" si="11"/>
        <v/>
      </c>
    </row>
    <row r="145" spans="1:35" s="28" customFormat="1" ht="12.75" hidden="1" customHeight="1" outlineLevel="1" x14ac:dyDescent="0.3">
      <c r="A145" s="25"/>
      <c r="B145" s="107" t="str">
        <f>IF(MCR!B145="","",MCR!B145)</f>
        <v/>
      </c>
      <c r="D145" s="108" t="str">
        <f>IF(MCR!D145="","",MCR!D145)</f>
        <v/>
      </c>
      <c r="F145" s="109" t="str">
        <f>IF(MCR!F145="","",MCR!F145)</f>
        <v/>
      </c>
      <c r="H145" s="108" t="str">
        <f>IF(MCR!H145="","",MCR!H145)</f>
        <v/>
      </c>
      <c r="J145" s="3">
        <v>0</v>
      </c>
      <c r="L145" s="64">
        <f t="shared" si="8"/>
        <v>0</v>
      </c>
      <c r="N145" s="3"/>
      <c r="P145" s="64">
        <f t="shared" si="12"/>
        <v>0</v>
      </c>
      <c r="R145" s="66" t="str">
        <f t="shared" si="13"/>
        <v xml:space="preserve">  -  </v>
      </c>
      <c r="T145" s="119" t="str">
        <f>IF(MCR!T145="","",MCR!T145)</f>
        <v/>
      </c>
      <c r="U145" s="30"/>
      <c r="V145" s="64">
        <f t="shared" si="14"/>
        <v>0</v>
      </c>
      <c r="X145" s="64">
        <f t="shared" si="15"/>
        <v>0</v>
      </c>
      <c r="Z145" s="120"/>
      <c r="AB145" s="64">
        <f t="shared" si="9"/>
        <v>0</v>
      </c>
      <c r="AD145" s="66" t="str">
        <f t="shared" si="10"/>
        <v xml:space="preserve">  -  </v>
      </c>
      <c r="AE145" s="30"/>
      <c r="AG145" s="74" t="str">
        <f>IF(OR(AND(Summary!$D$15="General Business",PCR!D145="LTB"),AND(Summary!$D$15="Long Term Business",PCR!D145="GB")),"ERROR","")</f>
        <v/>
      </c>
      <c r="AI145" s="74" t="str">
        <f t="shared" si="11"/>
        <v/>
      </c>
    </row>
    <row r="146" spans="1:35" s="28" customFormat="1" ht="12.75" hidden="1" customHeight="1" outlineLevel="1" x14ac:dyDescent="0.3">
      <c r="A146" s="25"/>
      <c r="B146" s="107" t="str">
        <f>IF(MCR!B146="","",MCR!B146)</f>
        <v/>
      </c>
      <c r="D146" s="108" t="str">
        <f>IF(MCR!D146="","",MCR!D146)</f>
        <v/>
      </c>
      <c r="F146" s="109" t="str">
        <f>IF(MCR!F146="","",MCR!F146)</f>
        <v/>
      </c>
      <c r="H146" s="108" t="str">
        <f>IF(MCR!H146="","",MCR!H146)</f>
        <v/>
      </c>
      <c r="J146" s="3">
        <v>0</v>
      </c>
      <c r="L146" s="64">
        <f t="shared" si="8"/>
        <v>0</v>
      </c>
      <c r="N146" s="3"/>
      <c r="P146" s="64">
        <f t="shared" si="12"/>
        <v>0</v>
      </c>
      <c r="R146" s="66" t="str">
        <f t="shared" si="13"/>
        <v xml:space="preserve">  -  </v>
      </c>
      <c r="T146" s="119" t="str">
        <f>IF(MCR!T146="","",MCR!T146)</f>
        <v/>
      </c>
      <c r="U146" s="30"/>
      <c r="V146" s="64">
        <f t="shared" si="14"/>
        <v>0</v>
      </c>
      <c r="X146" s="64">
        <f t="shared" si="15"/>
        <v>0</v>
      </c>
      <c r="Z146" s="120"/>
      <c r="AB146" s="64">
        <f t="shared" si="9"/>
        <v>0</v>
      </c>
      <c r="AD146" s="66" t="str">
        <f t="shared" si="10"/>
        <v xml:space="preserve">  -  </v>
      </c>
      <c r="AE146" s="30"/>
      <c r="AG146" s="74" t="str">
        <f>IF(OR(AND(Summary!$D$15="General Business",PCR!D146="LTB"),AND(Summary!$D$15="Long Term Business",PCR!D146="GB")),"ERROR","")</f>
        <v/>
      </c>
      <c r="AI146" s="74" t="str">
        <f t="shared" si="11"/>
        <v/>
      </c>
    </row>
    <row r="147" spans="1:35" s="28" customFormat="1" ht="12.75" hidden="1" customHeight="1" outlineLevel="1" x14ac:dyDescent="0.3">
      <c r="A147" s="25"/>
      <c r="B147" s="107" t="str">
        <f>IF(MCR!B147="","",MCR!B147)</f>
        <v/>
      </c>
      <c r="D147" s="108" t="str">
        <f>IF(MCR!D147="","",MCR!D147)</f>
        <v/>
      </c>
      <c r="F147" s="109" t="str">
        <f>IF(MCR!F147="","",MCR!F147)</f>
        <v/>
      </c>
      <c r="H147" s="108" t="str">
        <f>IF(MCR!H147="","",MCR!H147)</f>
        <v/>
      </c>
      <c r="J147" s="3">
        <v>0</v>
      </c>
      <c r="L147" s="64">
        <f t="shared" si="8"/>
        <v>0</v>
      </c>
      <c r="N147" s="3"/>
      <c r="P147" s="64">
        <f t="shared" si="12"/>
        <v>0</v>
      </c>
      <c r="R147" s="66" t="str">
        <f t="shared" si="13"/>
        <v xml:space="preserve">  -  </v>
      </c>
      <c r="T147" s="119" t="str">
        <f>IF(MCR!T147="","",MCR!T147)</f>
        <v/>
      </c>
      <c r="U147" s="30"/>
      <c r="V147" s="64">
        <f t="shared" si="14"/>
        <v>0</v>
      </c>
      <c r="X147" s="64">
        <f t="shared" si="15"/>
        <v>0</v>
      </c>
      <c r="Z147" s="120"/>
      <c r="AB147" s="64">
        <f t="shared" si="9"/>
        <v>0</v>
      </c>
      <c r="AD147" s="66" t="str">
        <f t="shared" si="10"/>
        <v xml:space="preserve">  -  </v>
      </c>
      <c r="AE147" s="30"/>
      <c r="AG147" s="74" t="str">
        <f>IF(OR(AND(Summary!$D$15="General Business",PCR!D147="LTB"),AND(Summary!$D$15="Long Term Business",PCR!D147="GB")),"ERROR","")</f>
        <v/>
      </c>
      <c r="AI147" s="74" t="str">
        <f t="shared" si="11"/>
        <v/>
      </c>
    </row>
    <row r="148" spans="1:35" s="28" customFormat="1" ht="12.75" hidden="1" customHeight="1" outlineLevel="1" x14ac:dyDescent="0.3">
      <c r="A148" s="25"/>
      <c r="B148" s="107" t="str">
        <f>IF(MCR!B148="","",MCR!B148)</f>
        <v/>
      </c>
      <c r="D148" s="108" t="str">
        <f>IF(MCR!D148="","",MCR!D148)</f>
        <v/>
      </c>
      <c r="F148" s="109" t="str">
        <f>IF(MCR!F148="","",MCR!F148)</f>
        <v/>
      </c>
      <c r="H148" s="108" t="str">
        <f>IF(MCR!H148="","",MCR!H148)</f>
        <v/>
      </c>
      <c r="J148" s="3">
        <v>0</v>
      </c>
      <c r="L148" s="64">
        <f t="shared" si="8"/>
        <v>0</v>
      </c>
      <c r="N148" s="3"/>
      <c r="P148" s="64">
        <f t="shared" si="12"/>
        <v>0</v>
      </c>
      <c r="R148" s="66" t="str">
        <f t="shared" si="13"/>
        <v xml:space="preserve">  -  </v>
      </c>
      <c r="T148" s="119" t="str">
        <f>IF(MCR!T148="","",MCR!T148)</f>
        <v/>
      </c>
      <c r="U148" s="30"/>
      <c r="V148" s="64">
        <f t="shared" si="14"/>
        <v>0</v>
      </c>
      <c r="X148" s="64">
        <f t="shared" si="15"/>
        <v>0</v>
      </c>
      <c r="Z148" s="120"/>
      <c r="AB148" s="64">
        <f t="shared" si="9"/>
        <v>0</v>
      </c>
      <c r="AD148" s="66" t="str">
        <f t="shared" si="10"/>
        <v xml:space="preserve">  -  </v>
      </c>
      <c r="AE148" s="30"/>
      <c r="AG148" s="74" t="str">
        <f>IF(OR(AND(Summary!$D$15="General Business",PCR!D148="LTB"),AND(Summary!$D$15="Long Term Business",PCR!D148="GB")),"ERROR","")</f>
        <v/>
      </c>
      <c r="AI148" s="74" t="str">
        <f t="shared" si="11"/>
        <v/>
      </c>
    </row>
    <row r="149" spans="1:35" s="28" customFormat="1" ht="12.75" hidden="1" customHeight="1" outlineLevel="1" x14ac:dyDescent="0.3">
      <c r="A149" s="25"/>
      <c r="B149" s="107" t="str">
        <f>IF(MCR!B149="","",MCR!B149)</f>
        <v/>
      </c>
      <c r="D149" s="108" t="str">
        <f>IF(MCR!D149="","",MCR!D149)</f>
        <v/>
      </c>
      <c r="F149" s="109" t="str">
        <f>IF(MCR!F149="","",MCR!F149)</f>
        <v/>
      </c>
      <c r="H149" s="108" t="str">
        <f>IF(MCR!H149="","",MCR!H149)</f>
        <v/>
      </c>
      <c r="J149" s="3">
        <v>0</v>
      </c>
      <c r="L149" s="64">
        <f t="shared" ref="L149:L233" si="16">IFERROR(J149*$H$17/$H149,0)</f>
        <v>0</v>
      </c>
      <c r="N149" s="3"/>
      <c r="P149" s="64">
        <f t="shared" si="12"/>
        <v>0</v>
      </c>
      <c r="R149" s="66" t="str">
        <f t="shared" si="13"/>
        <v xml:space="preserve">  -  </v>
      </c>
      <c r="T149" s="119" t="str">
        <f>IF(MCR!T149="","",MCR!T149)</f>
        <v/>
      </c>
      <c r="U149" s="30"/>
      <c r="V149" s="64">
        <f t="shared" si="14"/>
        <v>0</v>
      </c>
      <c r="X149" s="64">
        <f t="shared" si="15"/>
        <v>0</v>
      </c>
      <c r="Z149" s="120"/>
      <c r="AB149" s="64">
        <f t="shared" ref="AB149:AB212" si="17">V149+Z149</f>
        <v>0</v>
      </c>
      <c r="AD149" s="66" t="str">
        <f t="shared" ref="AD149:AD212" si="18">IF(AND($B149&lt;&gt;"",$L149=0),"Infinite",IF($B149="","  -  ",$AB149/$L149))</f>
        <v xml:space="preserve">  -  </v>
      </c>
      <c r="AE149" s="30"/>
      <c r="AG149" s="74" t="str">
        <f>IF(OR(AND(Summary!$D$15="General Business",PCR!D149="LTB"),AND(Summary!$D$15="Long Term Business",PCR!D149="GB")),"ERROR","")</f>
        <v/>
      </c>
      <c r="AI149" s="74" t="str">
        <f t="shared" ref="AI149:AI212" si="19">IF(OR(AND(F149&lt;&gt;"",H149=""),AND(F149="GBP",H149&lt;&gt;1), AND(F149&lt;&gt;"GBP",H149=1)),"ERROR","")</f>
        <v/>
      </c>
    </row>
    <row r="150" spans="1:35" s="28" customFormat="1" ht="12.75" hidden="1" customHeight="1" outlineLevel="1" x14ac:dyDescent="0.3">
      <c r="A150" s="25"/>
      <c r="B150" s="107" t="str">
        <f>IF(MCR!B150="","",MCR!B150)</f>
        <v/>
      </c>
      <c r="D150" s="108" t="str">
        <f>IF(MCR!D150="","",MCR!D150)</f>
        <v/>
      </c>
      <c r="F150" s="109" t="str">
        <f>IF(MCR!F150="","",MCR!F150)</f>
        <v/>
      </c>
      <c r="H150" s="108" t="str">
        <f>IF(MCR!H150="","",MCR!H150)</f>
        <v/>
      </c>
      <c r="J150" s="3">
        <v>0</v>
      </c>
      <c r="L150" s="64">
        <f t="shared" si="16"/>
        <v>0</v>
      </c>
      <c r="N150" s="3"/>
      <c r="P150" s="64">
        <f t="shared" ref="P150:P233" si="20">IFERROR(N150*$H$17/$H150,0)</f>
        <v>0</v>
      </c>
      <c r="R150" s="66" t="str">
        <f t="shared" ref="R150:R213" si="21">IF(AND($B150&lt;&gt;"",$L150=0),"Infinite",IF($B150="","  -  ",$P150/$L150))</f>
        <v xml:space="preserve">  -  </v>
      </c>
      <c r="T150" s="119" t="str">
        <f>IF(MCR!T150="","",MCR!T150)</f>
        <v/>
      </c>
      <c r="U150" s="30"/>
      <c r="V150" s="64">
        <f t="shared" ref="V150:V213" si="22">MIN(L150,P150)</f>
        <v>0</v>
      </c>
      <c r="X150" s="64">
        <f t="shared" ref="X150:X213" si="23">P150-V150</f>
        <v>0</v>
      </c>
      <c r="Z150" s="120"/>
      <c r="AB150" s="64">
        <f t="shared" si="17"/>
        <v>0</v>
      </c>
      <c r="AD150" s="66" t="str">
        <f t="shared" si="18"/>
        <v xml:space="preserve">  -  </v>
      </c>
      <c r="AE150" s="30"/>
      <c r="AG150" s="74" t="str">
        <f>IF(OR(AND(Summary!$D$15="General Business",PCR!D150="LTB"),AND(Summary!$D$15="Long Term Business",PCR!D150="GB")),"ERROR","")</f>
        <v/>
      </c>
      <c r="AI150" s="74" t="str">
        <f t="shared" si="19"/>
        <v/>
      </c>
    </row>
    <row r="151" spans="1:35" s="28" customFormat="1" ht="12.75" hidden="1" customHeight="1" outlineLevel="1" x14ac:dyDescent="0.3">
      <c r="A151" s="25"/>
      <c r="B151" s="107" t="str">
        <f>IF(MCR!B151="","",MCR!B151)</f>
        <v/>
      </c>
      <c r="D151" s="108" t="str">
        <f>IF(MCR!D151="","",MCR!D151)</f>
        <v/>
      </c>
      <c r="F151" s="109" t="str">
        <f>IF(MCR!F151="","",MCR!F151)</f>
        <v/>
      </c>
      <c r="H151" s="108" t="str">
        <f>IF(MCR!H151="","",MCR!H151)</f>
        <v/>
      </c>
      <c r="J151" s="3">
        <v>0</v>
      </c>
      <c r="L151" s="64">
        <f t="shared" si="16"/>
        <v>0</v>
      </c>
      <c r="N151" s="3"/>
      <c r="P151" s="64">
        <f t="shared" si="20"/>
        <v>0</v>
      </c>
      <c r="R151" s="66" t="str">
        <f t="shared" si="21"/>
        <v xml:space="preserve">  -  </v>
      </c>
      <c r="T151" s="119" t="str">
        <f>IF(MCR!T151="","",MCR!T151)</f>
        <v/>
      </c>
      <c r="U151" s="30"/>
      <c r="V151" s="64">
        <f t="shared" si="22"/>
        <v>0</v>
      </c>
      <c r="X151" s="64">
        <f t="shared" si="23"/>
        <v>0</v>
      </c>
      <c r="Z151" s="120"/>
      <c r="AB151" s="64">
        <f t="shared" si="17"/>
        <v>0</v>
      </c>
      <c r="AD151" s="66" t="str">
        <f t="shared" si="18"/>
        <v xml:space="preserve">  -  </v>
      </c>
      <c r="AE151" s="30"/>
      <c r="AG151" s="74" t="str">
        <f>IF(OR(AND(Summary!$D$15="General Business",PCR!D151="LTB"),AND(Summary!$D$15="Long Term Business",PCR!D151="GB")),"ERROR","")</f>
        <v/>
      </c>
      <c r="AI151" s="74" t="str">
        <f t="shared" si="19"/>
        <v/>
      </c>
    </row>
    <row r="152" spans="1:35" s="28" customFormat="1" ht="12.75" hidden="1" customHeight="1" outlineLevel="1" x14ac:dyDescent="0.3">
      <c r="A152" s="25"/>
      <c r="B152" s="107" t="str">
        <f>IF(MCR!B152="","",MCR!B152)</f>
        <v/>
      </c>
      <c r="D152" s="108" t="str">
        <f>IF(MCR!D152="","",MCR!D152)</f>
        <v/>
      </c>
      <c r="F152" s="109" t="str">
        <f>IF(MCR!F152="","",MCR!F152)</f>
        <v/>
      </c>
      <c r="H152" s="108" t="str">
        <f>IF(MCR!H152="","",MCR!H152)</f>
        <v/>
      </c>
      <c r="J152" s="3">
        <v>0</v>
      </c>
      <c r="L152" s="64">
        <f t="shared" si="16"/>
        <v>0</v>
      </c>
      <c r="N152" s="3"/>
      <c r="P152" s="64">
        <f t="shared" si="20"/>
        <v>0</v>
      </c>
      <c r="R152" s="66" t="str">
        <f t="shared" si="21"/>
        <v xml:space="preserve">  -  </v>
      </c>
      <c r="T152" s="119" t="str">
        <f>IF(MCR!T152="","",MCR!T152)</f>
        <v/>
      </c>
      <c r="U152" s="30"/>
      <c r="V152" s="64">
        <f t="shared" si="22"/>
        <v>0</v>
      </c>
      <c r="X152" s="64">
        <f t="shared" si="23"/>
        <v>0</v>
      </c>
      <c r="Z152" s="120"/>
      <c r="AB152" s="64">
        <f t="shared" si="17"/>
        <v>0</v>
      </c>
      <c r="AD152" s="66" t="str">
        <f t="shared" si="18"/>
        <v xml:space="preserve">  -  </v>
      </c>
      <c r="AE152" s="30"/>
      <c r="AG152" s="74" t="str">
        <f>IF(OR(AND(Summary!$D$15="General Business",PCR!D152="LTB"),AND(Summary!$D$15="Long Term Business",PCR!D152="GB")),"ERROR","")</f>
        <v/>
      </c>
      <c r="AI152" s="74" t="str">
        <f t="shared" si="19"/>
        <v/>
      </c>
    </row>
    <row r="153" spans="1:35" s="28" customFormat="1" ht="12.75" hidden="1" customHeight="1" outlineLevel="1" x14ac:dyDescent="0.3">
      <c r="A153" s="25"/>
      <c r="B153" s="107" t="str">
        <f>IF(MCR!B153="","",MCR!B153)</f>
        <v/>
      </c>
      <c r="D153" s="108" t="str">
        <f>IF(MCR!D153="","",MCR!D153)</f>
        <v/>
      </c>
      <c r="F153" s="109" t="str">
        <f>IF(MCR!F153="","",MCR!F153)</f>
        <v/>
      </c>
      <c r="H153" s="108" t="str">
        <f>IF(MCR!H153="","",MCR!H153)</f>
        <v/>
      </c>
      <c r="J153" s="3">
        <v>0</v>
      </c>
      <c r="L153" s="64">
        <f t="shared" si="16"/>
        <v>0</v>
      </c>
      <c r="N153" s="3"/>
      <c r="P153" s="64">
        <f t="shared" si="20"/>
        <v>0</v>
      </c>
      <c r="R153" s="66" t="str">
        <f t="shared" si="21"/>
        <v xml:space="preserve">  -  </v>
      </c>
      <c r="T153" s="119" t="str">
        <f>IF(MCR!T153="","",MCR!T153)</f>
        <v/>
      </c>
      <c r="U153" s="30"/>
      <c r="V153" s="64">
        <f t="shared" si="22"/>
        <v>0</v>
      </c>
      <c r="X153" s="64">
        <f t="shared" si="23"/>
        <v>0</v>
      </c>
      <c r="Z153" s="120"/>
      <c r="AB153" s="64">
        <f t="shared" si="17"/>
        <v>0</v>
      </c>
      <c r="AD153" s="66" t="str">
        <f t="shared" si="18"/>
        <v xml:space="preserve">  -  </v>
      </c>
      <c r="AE153" s="30"/>
      <c r="AG153" s="74" t="str">
        <f>IF(OR(AND(Summary!$D$15="General Business",PCR!D153="LTB"),AND(Summary!$D$15="Long Term Business",PCR!D153="GB")),"ERROR","")</f>
        <v/>
      </c>
      <c r="AI153" s="74" t="str">
        <f t="shared" si="19"/>
        <v/>
      </c>
    </row>
    <row r="154" spans="1:35" s="28" customFormat="1" ht="12.75" hidden="1" customHeight="1" outlineLevel="1" x14ac:dyDescent="0.3">
      <c r="A154" s="25"/>
      <c r="B154" s="107" t="str">
        <f>IF(MCR!B154="","",MCR!B154)</f>
        <v/>
      </c>
      <c r="D154" s="108" t="str">
        <f>IF(MCR!D154="","",MCR!D154)</f>
        <v/>
      </c>
      <c r="F154" s="109" t="str">
        <f>IF(MCR!F154="","",MCR!F154)</f>
        <v/>
      </c>
      <c r="H154" s="108" t="str">
        <f>IF(MCR!H154="","",MCR!H154)</f>
        <v/>
      </c>
      <c r="J154" s="3">
        <v>0</v>
      </c>
      <c r="L154" s="64">
        <f t="shared" si="16"/>
        <v>0</v>
      </c>
      <c r="N154" s="3"/>
      <c r="P154" s="64">
        <f t="shared" si="20"/>
        <v>0</v>
      </c>
      <c r="R154" s="66" t="str">
        <f t="shared" si="21"/>
        <v xml:space="preserve">  -  </v>
      </c>
      <c r="T154" s="119" t="str">
        <f>IF(MCR!T154="","",MCR!T154)</f>
        <v/>
      </c>
      <c r="U154" s="30"/>
      <c r="V154" s="64">
        <f t="shared" si="22"/>
        <v>0</v>
      </c>
      <c r="X154" s="64">
        <f t="shared" si="23"/>
        <v>0</v>
      </c>
      <c r="Z154" s="120"/>
      <c r="AB154" s="64">
        <f t="shared" si="17"/>
        <v>0</v>
      </c>
      <c r="AD154" s="66" t="str">
        <f t="shared" si="18"/>
        <v xml:space="preserve">  -  </v>
      </c>
      <c r="AE154" s="30"/>
      <c r="AG154" s="74" t="str">
        <f>IF(OR(AND(Summary!$D$15="General Business",PCR!D154="LTB"),AND(Summary!$D$15="Long Term Business",PCR!D154="GB")),"ERROR","")</f>
        <v/>
      </c>
      <c r="AI154" s="74" t="str">
        <f t="shared" si="19"/>
        <v/>
      </c>
    </row>
    <row r="155" spans="1:35" s="28" customFormat="1" ht="12.75" hidden="1" customHeight="1" outlineLevel="1" x14ac:dyDescent="0.3">
      <c r="A155" s="25"/>
      <c r="B155" s="107" t="str">
        <f>IF(MCR!B155="","",MCR!B155)</f>
        <v/>
      </c>
      <c r="D155" s="108" t="str">
        <f>IF(MCR!D155="","",MCR!D155)</f>
        <v/>
      </c>
      <c r="F155" s="109" t="str">
        <f>IF(MCR!F155="","",MCR!F155)</f>
        <v/>
      </c>
      <c r="H155" s="108" t="str">
        <f>IF(MCR!H155="","",MCR!H155)</f>
        <v/>
      </c>
      <c r="J155" s="3">
        <v>0</v>
      </c>
      <c r="L155" s="64">
        <f t="shared" si="16"/>
        <v>0</v>
      </c>
      <c r="N155" s="3"/>
      <c r="P155" s="64">
        <f t="shared" si="20"/>
        <v>0</v>
      </c>
      <c r="R155" s="66" t="str">
        <f t="shared" si="21"/>
        <v xml:space="preserve">  -  </v>
      </c>
      <c r="T155" s="119" t="str">
        <f>IF(MCR!T155="","",MCR!T155)</f>
        <v/>
      </c>
      <c r="U155" s="30"/>
      <c r="V155" s="64">
        <f t="shared" si="22"/>
        <v>0</v>
      </c>
      <c r="X155" s="64">
        <f t="shared" si="23"/>
        <v>0</v>
      </c>
      <c r="Z155" s="120"/>
      <c r="AB155" s="64">
        <f t="shared" si="17"/>
        <v>0</v>
      </c>
      <c r="AD155" s="66" t="str">
        <f t="shared" si="18"/>
        <v xml:space="preserve">  -  </v>
      </c>
      <c r="AE155" s="30"/>
      <c r="AG155" s="74" t="str">
        <f>IF(OR(AND(Summary!$D$15="General Business",PCR!D155="LTB"),AND(Summary!$D$15="Long Term Business",PCR!D155="GB")),"ERROR","")</f>
        <v/>
      </c>
      <c r="AI155" s="74" t="str">
        <f t="shared" si="19"/>
        <v/>
      </c>
    </row>
    <row r="156" spans="1:35" s="28" customFormat="1" ht="12.75" hidden="1" customHeight="1" outlineLevel="1" x14ac:dyDescent="0.3">
      <c r="A156" s="25"/>
      <c r="B156" s="107" t="str">
        <f>IF(MCR!B156="","",MCR!B156)</f>
        <v/>
      </c>
      <c r="D156" s="108" t="str">
        <f>IF(MCR!D156="","",MCR!D156)</f>
        <v/>
      </c>
      <c r="F156" s="109" t="str">
        <f>IF(MCR!F156="","",MCR!F156)</f>
        <v/>
      </c>
      <c r="H156" s="108" t="str">
        <f>IF(MCR!H156="","",MCR!H156)</f>
        <v/>
      </c>
      <c r="J156" s="3">
        <v>0</v>
      </c>
      <c r="L156" s="64">
        <f t="shared" si="16"/>
        <v>0</v>
      </c>
      <c r="N156" s="3"/>
      <c r="P156" s="64">
        <f t="shared" si="20"/>
        <v>0</v>
      </c>
      <c r="R156" s="66" t="str">
        <f t="shared" si="21"/>
        <v xml:space="preserve">  -  </v>
      </c>
      <c r="T156" s="119" t="str">
        <f>IF(MCR!T156="","",MCR!T156)</f>
        <v/>
      </c>
      <c r="U156" s="30"/>
      <c r="V156" s="64">
        <f t="shared" si="22"/>
        <v>0</v>
      </c>
      <c r="X156" s="64">
        <f t="shared" si="23"/>
        <v>0</v>
      </c>
      <c r="Z156" s="120"/>
      <c r="AB156" s="64">
        <f t="shared" si="17"/>
        <v>0</v>
      </c>
      <c r="AD156" s="66" t="str">
        <f t="shared" si="18"/>
        <v xml:space="preserve">  -  </v>
      </c>
      <c r="AE156" s="30"/>
      <c r="AG156" s="74" t="str">
        <f>IF(OR(AND(Summary!$D$15="General Business",PCR!D156="LTB"),AND(Summary!$D$15="Long Term Business",PCR!D156="GB")),"ERROR","")</f>
        <v/>
      </c>
      <c r="AI156" s="74" t="str">
        <f t="shared" si="19"/>
        <v/>
      </c>
    </row>
    <row r="157" spans="1:35" s="28" customFormat="1" ht="12.75" hidden="1" customHeight="1" outlineLevel="1" x14ac:dyDescent="0.3">
      <c r="A157" s="25"/>
      <c r="B157" s="107" t="str">
        <f>IF(MCR!B157="","",MCR!B157)</f>
        <v/>
      </c>
      <c r="D157" s="108" t="str">
        <f>IF(MCR!D157="","",MCR!D157)</f>
        <v/>
      </c>
      <c r="F157" s="109" t="str">
        <f>IF(MCR!F157="","",MCR!F157)</f>
        <v/>
      </c>
      <c r="H157" s="108" t="str">
        <f>IF(MCR!H157="","",MCR!H157)</f>
        <v/>
      </c>
      <c r="J157" s="3">
        <v>0</v>
      </c>
      <c r="L157" s="64">
        <f t="shared" si="16"/>
        <v>0</v>
      </c>
      <c r="N157" s="3"/>
      <c r="P157" s="64">
        <f t="shared" si="20"/>
        <v>0</v>
      </c>
      <c r="R157" s="66" t="str">
        <f t="shared" si="21"/>
        <v xml:space="preserve">  -  </v>
      </c>
      <c r="T157" s="119" t="str">
        <f>IF(MCR!T157="","",MCR!T157)</f>
        <v/>
      </c>
      <c r="U157" s="30"/>
      <c r="V157" s="64">
        <f t="shared" si="22"/>
        <v>0</v>
      </c>
      <c r="X157" s="64">
        <f t="shared" si="23"/>
        <v>0</v>
      </c>
      <c r="Z157" s="120"/>
      <c r="AB157" s="64">
        <f t="shared" si="17"/>
        <v>0</v>
      </c>
      <c r="AD157" s="66" t="str">
        <f t="shared" si="18"/>
        <v xml:space="preserve">  -  </v>
      </c>
      <c r="AE157" s="30"/>
      <c r="AG157" s="74" t="str">
        <f>IF(OR(AND(Summary!$D$15="General Business",PCR!D157="LTB"),AND(Summary!$D$15="Long Term Business",PCR!D157="GB")),"ERROR","")</f>
        <v/>
      </c>
      <c r="AI157" s="74" t="str">
        <f t="shared" si="19"/>
        <v/>
      </c>
    </row>
    <row r="158" spans="1:35" s="28" customFormat="1" ht="12.75" hidden="1" customHeight="1" outlineLevel="1" x14ac:dyDescent="0.3">
      <c r="A158" s="25"/>
      <c r="B158" s="107" t="str">
        <f>IF(MCR!B158="","",MCR!B158)</f>
        <v/>
      </c>
      <c r="D158" s="108" t="str">
        <f>IF(MCR!D158="","",MCR!D158)</f>
        <v/>
      </c>
      <c r="F158" s="109" t="str">
        <f>IF(MCR!F158="","",MCR!F158)</f>
        <v/>
      </c>
      <c r="H158" s="108" t="str">
        <f>IF(MCR!H158="","",MCR!H158)</f>
        <v/>
      </c>
      <c r="J158" s="3">
        <v>0</v>
      </c>
      <c r="L158" s="64">
        <f t="shared" si="16"/>
        <v>0</v>
      </c>
      <c r="N158" s="3"/>
      <c r="P158" s="64">
        <f t="shared" si="20"/>
        <v>0</v>
      </c>
      <c r="R158" s="66" t="str">
        <f t="shared" si="21"/>
        <v xml:space="preserve">  -  </v>
      </c>
      <c r="T158" s="119" t="str">
        <f>IF(MCR!T158="","",MCR!T158)</f>
        <v/>
      </c>
      <c r="U158" s="30"/>
      <c r="V158" s="64">
        <f t="shared" si="22"/>
        <v>0</v>
      </c>
      <c r="X158" s="64">
        <f t="shared" si="23"/>
        <v>0</v>
      </c>
      <c r="Z158" s="120"/>
      <c r="AB158" s="64">
        <f t="shared" si="17"/>
        <v>0</v>
      </c>
      <c r="AD158" s="66" t="str">
        <f t="shared" si="18"/>
        <v xml:space="preserve">  -  </v>
      </c>
      <c r="AE158" s="30"/>
      <c r="AG158" s="74" t="str">
        <f>IF(OR(AND(Summary!$D$15="General Business",PCR!D158="LTB"),AND(Summary!$D$15="Long Term Business",PCR!D158="GB")),"ERROR","")</f>
        <v/>
      </c>
      <c r="AI158" s="74" t="str">
        <f t="shared" si="19"/>
        <v/>
      </c>
    </row>
    <row r="159" spans="1:35" s="28" customFormat="1" ht="12.75" hidden="1" customHeight="1" outlineLevel="1" x14ac:dyDescent="0.3">
      <c r="A159" s="25"/>
      <c r="B159" s="107" t="str">
        <f>IF(MCR!B159="","",MCR!B159)</f>
        <v/>
      </c>
      <c r="D159" s="108" t="str">
        <f>IF(MCR!D159="","",MCR!D159)</f>
        <v/>
      </c>
      <c r="F159" s="109" t="str">
        <f>IF(MCR!F159="","",MCR!F159)</f>
        <v/>
      </c>
      <c r="H159" s="108" t="str">
        <f>IF(MCR!H159="","",MCR!H159)</f>
        <v/>
      </c>
      <c r="J159" s="3">
        <v>0</v>
      </c>
      <c r="L159" s="64">
        <f t="shared" si="16"/>
        <v>0</v>
      </c>
      <c r="N159" s="3"/>
      <c r="P159" s="64">
        <f t="shared" si="20"/>
        <v>0</v>
      </c>
      <c r="R159" s="66" t="str">
        <f t="shared" si="21"/>
        <v xml:space="preserve">  -  </v>
      </c>
      <c r="T159" s="119" t="str">
        <f>IF(MCR!T159="","",MCR!T159)</f>
        <v/>
      </c>
      <c r="U159" s="30"/>
      <c r="V159" s="64">
        <f t="shared" si="22"/>
        <v>0</v>
      </c>
      <c r="X159" s="64">
        <f t="shared" si="23"/>
        <v>0</v>
      </c>
      <c r="Z159" s="120"/>
      <c r="AB159" s="64">
        <f t="shared" si="17"/>
        <v>0</v>
      </c>
      <c r="AD159" s="66" t="str">
        <f t="shared" si="18"/>
        <v xml:space="preserve">  -  </v>
      </c>
      <c r="AE159" s="30"/>
      <c r="AG159" s="74" t="str">
        <f>IF(OR(AND(Summary!$D$15="General Business",PCR!D159="LTB"),AND(Summary!$D$15="Long Term Business",PCR!D159="GB")),"ERROR","")</f>
        <v/>
      </c>
      <c r="AI159" s="74" t="str">
        <f t="shared" si="19"/>
        <v/>
      </c>
    </row>
    <row r="160" spans="1:35" s="28" customFormat="1" ht="12.75" hidden="1" customHeight="1" outlineLevel="1" x14ac:dyDescent="0.3">
      <c r="A160" s="25"/>
      <c r="B160" s="107" t="str">
        <f>IF(MCR!B160="","",MCR!B160)</f>
        <v/>
      </c>
      <c r="D160" s="108" t="str">
        <f>IF(MCR!D160="","",MCR!D160)</f>
        <v/>
      </c>
      <c r="F160" s="109" t="str">
        <f>IF(MCR!F160="","",MCR!F160)</f>
        <v/>
      </c>
      <c r="H160" s="108" t="str">
        <f>IF(MCR!H160="","",MCR!H160)</f>
        <v/>
      </c>
      <c r="J160" s="3">
        <v>0</v>
      </c>
      <c r="L160" s="64">
        <f t="shared" si="16"/>
        <v>0</v>
      </c>
      <c r="N160" s="3"/>
      <c r="P160" s="64">
        <f t="shared" si="20"/>
        <v>0</v>
      </c>
      <c r="R160" s="66" t="str">
        <f t="shared" si="21"/>
        <v xml:space="preserve">  -  </v>
      </c>
      <c r="T160" s="119" t="str">
        <f>IF(MCR!T160="","",MCR!T160)</f>
        <v/>
      </c>
      <c r="U160" s="30"/>
      <c r="V160" s="64">
        <f t="shared" si="22"/>
        <v>0</v>
      </c>
      <c r="X160" s="64">
        <f t="shared" si="23"/>
        <v>0</v>
      </c>
      <c r="Z160" s="120"/>
      <c r="AB160" s="64">
        <f t="shared" si="17"/>
        <v>0</v>
      </c>
      <c r="AD160" s="66" t="str">
        <f t="shared" si="18"/>
        <v xml:space="preserve">  -  </v>
      </c>
      <c r="AE160" s="30"/>
      <c r="AG160" s="74" t="str">
        <f>IF(OR(AND(Summary!$D$15="General Business",PCR!D160="LTB"),AND(Summary!$D$15="Long Term Business",PCR!D160="GB")),"ERROR","")</f>
        <v/>
      </c>
      <c r="AI160" s="74" t="str">
        <f t="shared" si="19"/>
        <v/>
      </c>
    </row>
    <row r="161" spans="1:35" s="28" customFormat="1" ht="12.75" hidden="1" customHeight="1" outlineLevel="1" x14ac:dyDescent="0.3">
      <c r="A161" s="25"/>
      <c r="B161" s="107" t="str">
        <f>IF(MCR!B161="","",MCR!B161)</f>
        <v/>
      </c>
      <c r="D161" s="108" t="str">
        <f>IF(MCR!D161="","",MCR!D161)</f>
        <v/>
      </c>
      <c r="F161" s="109" t="str">
        <f>IF(MCR!F161="","",MCR!F161)</f>
        <v/>
      </c>
      <c r="H161" s="108" t="str">
        <f>IF(MCR!H161="","",MCR!H161)</f>
        <v/>
      </c>
      <c r="J161" s="3">
        <v>0</v>
      </c>
      <c r="L161" s="64">
        <f t="shared" si="16"/>
        <v>0</v>
      </c>
      <c r="N161" s="3"/>
      <c r="P161" s="64">
        <f t="shared" si="20"/>
        <v>0</v>
      </c>
      <c r="R161" s="66" t="str">
        <f t="shared" si="21"/>
        <v xml:space="preserve">  -  </v>
      </c>
      <c r="T161" s="119" t="str">
        <f>IF(MCR!T161="","",MCR!T161)</f>
        <v/>
      </c>
      <c r="U161" s="30"/>
      <c r="V161" s="64">
        <f t="shared" si="22"/>
        <v>0</v>
      </c>
      <c r="X161" s="64">
        <f t="shared" si="23"/>
        <v>0</v>
      </c>
      <c r="Z161" s="120"/>
      <c r="AB161" s="64">
        <f t="shared" si="17"/>
        <v>0</v>
      </c>
      <c r="AD161" s="66" t="str">
        <f t="shared" si="18"/>
        <v xml:space="preserve">  -  </v>
      </c>
      <c r="AE161" s="30"/>
      <c r="AG161" s="74" t="str">
        <f>IF(OR(AND(Summary!$D$15="General Business",PCR!D161="LTB"),AND(Summary!$D$15="Long Term Business",PCR!D161="GB")),"ERROR","")</f>
        <v/>
      </c>
      <c r="AI161" s="74" t="str">
        <f t="shared" si="19"/>
        <v/>
      </c>
    </row>
    <row r="162" spans="1:35" s="28" customFormat="1" ht="12.75" hidden="1" customHeight="1" outlineLevel="1" x14ac:dyDescent="0.3">
      <c r="A162" s="25"/>
      <c r="B162" s="107" t="str">
        <f>IF(MCR!B162="","",MCR!B162)</f>
        <v/>
      </c>
      <c r="D162" s="108" t="str">
        <f>IF(MCR!D162="","",MCR!D162)</f>
        <v/>
      </c>
      <c r="F162" s="109" t="str">
        <f>IF(MCR!F162="","",MCR!F162)</f>
        <v/>
      </c>
      <c r="H162" s="108" t="str">
        <f>IF(MCR!H162="","",MCR!H162)</f>
        <v/>
      </c>
      <c r="J162" s="3">
        <v>0</v>
      </c>
      <c r="L162" s="64">
        <f t="shared" si="16"/>
        <v>0</v>
      </c>
      <c r="N162" s="3"/>
      <c r="P162" s="64">
        <f t="shared" si="20"/>
        <v>0</v>
      </c>
      <c r="R162" s="66" t="str">
        <f t="shared" si="21"/>
        <v xml:space="preserve">  -  </v>
      </c>
      <c r="T162" s="119" t="str">
        <f>IF(MCR!T162="","",MCR!T162)</f>
        <v/>
      </c>
      <c r="U162" s="30"/>
      <c r="V162" s="64">
        <f t="shared" si="22"/>
        <v>0</v>
      </c>
      <c r="X162" s="64">
        <f t="shared" si="23"/>
        <v>0</v>
      </c>
      <c r="Z162" s="120"/>
      <c r="AB162" s="64">
        <f t="shared" si="17"/>
        <v>0</v>
      </c>
      <c r="AD162" s="66" t="str">
        <f t="shared" si="18"/>
        <v xml:space="preserve">  -  </v>
      </c>
      <c r="AE162" s="30"/>
      <c r="AG162" s="74" t="str">
        <f>IF(OR(AND(Summary!$D$15="General Business",PCR!D162="LTB"),AND(Summary!$D$15="Long Term Business",PCR!D162="GB")),"ERROR","")</f>
        <v/>
      </c>
      <c r="AI162" s="74" t="str">
        <f t="shared" si="19"/>
        <v/>
      </c>
    </row>
    <row r="163" spans="1:35" s="28" customFormat="1" ht="12.75" hidden="1" customHeight="1" outlineLevel="1" x14ac:dyDescent="0.3">
      <c r="A163" s="25"/>
      <c r="B163" s="107" t="str">
        <f>IF(MCR!B163="","",MCR!B163)</f>
        <v/>
      </c>
      <c r="D163" s="108" t="str">
        <f>IF(MCR!D163="","",MCR!D163)</f>
        <v/>
      </c>
      <c r="F163" s="109" t="str">
        <f>IF(MCR!F163="","",MCR!F163)</f>
        <v/>
      </c>
      <c r="H163" s="108" t="str">
        <f>IF(MCR!H163="","",MCR!H163)</f>
        <v/>
      </c>
      <c r="J163" s="3">
        <v>0</v>
      </c>
      <c r="L163" s="64">
        <f t="shared" si="16"/>
        <v>0</v>
      </c>
      <c r="N163" s="3"/>
      <c r="P163" s="64">
        <f t="shared" si="20"/>
        <v>0</v>
      </c>
      <c r="R163" s="66" t="str">
        <f t="shared" si="21"/>
        <v xml:space="preserve">  -  </v>
      </c>
      <c r="T163" s="119" t="str">
        <f>IF(MCR!T163="","",MCR!T163)</f>
        <v/>
      </c>
      <c r="U163" s="30"/>
      <c r="V163" s="64">
        <f t="shared" si="22"/>
        <v>0</v>
      </c>
      <c r="X163" s="64">
        <f t="shared" si="23"/>
        <v>0</v>
      </c>
      <c r="Z163" s="120"/>
      <c r="AB163" s="64">
        <f t="shared" si="17"/>
        <v>0</v>
      </c>
      <c r="AD163" s="66" t="str">
        <f t="shared" si="18"/>
        <v xml:space="preserve">  -  </v>
      </c>
      <c r="AE163" s="30"/>
      <c r="AG163" s="74" t="str">
        <f>IF(OR(AND(Summary!$D$15="General Business",PCR!D163="LTB"),AND(Summary!$D$15="Long Term Business",PCR!D163="GB")),"ERROR","")</f>
        <v/>
      </c>
      <c r="AI163" s="74" t="str">
        <f t="shared" si="19"/>
        <v/>
      </c>
    </row>
    <row r="164" spans="1:35" s="28" customFormat="1" ht="12.75" customHeight="1" collapsed="1" x14ac:dyDescent="0.3">
      <c r="A164" s="25"/>
      <c r="B164" s="107" t="str">
        <f>IF(MCR!B164="","",MCR!B164)</f>
        <v/>
      </c>
      <c r="D164" s="108" t="str">
        <f>IF(MCR!D164="","",MCR!D164)</f>
        <v/>
      </c>
      <c r="F164" s="109" t="str">
        <f>IF(MCR!F164="","",MCR!F164)</f>
        <v/>
      </c>
      <c r="H164" s="108" t="str">
        <f>IF(MCR!H164="","",MCR!H164)</f>
        <v/>
      </c>
      <c r="J164" s="3">
        <v>0</v>
      </c>
      <c r="L164" s="64">
        <f t="shared" si="16"/>
        <v>0</v>
      </c>
      <c r="N164" s="3"/>
      <c r="P164" s="64">
        <f t="shared" si="20"/>
        <v>0</v>
      </c>
      <c r="R164" s="66" t="str">
        <f t="shared" si="21"/>
        <v xml:space="preserve">  -  </v>
      </c>
      <c r="T164" s="119" t="str">
        <f>IF(MCR!T164="","",MCR!T164)</f>
        <v/>
      </c>
      <c r="U164" s="30"/>
      <c r="V164" s="64">
        <f t="shared" si="22"/>
        <v>0</v>
      </c>
      <c r="X164" s="64">
        <f t="shared" si="23"/>
        <v>0</v>
      </c>
      <c r="Z164" s="120"/>
      <c r="AB164" s="64">
        <f t="shared" si="17"/>
        <v>0</v>
      </c>
      <c r="AD164" s="66" t="str">
        <f t="shared" si="18"/>
        <v xml:space="preserve">  -  </v>
      </c>
      <c r="AE164" s="30"/>
      <c r="AG164" s="74" t="str">
        <f>IF(OR(AND(Summary!$D$15="General Business",PCR!D164="LTB"),AND(Summary!$D$15="Long Term Business",PCR!D164="GB")),"ERROR","")</f>
        <v/>
      </c>
      <c r="AI164" s="74" t="str">
        <f t="shared" si="19"/>
        <v/>
      </c>
    </row>
    <row r="165" spans="1:35" s="28" customFormat="1" ht="12.75" hidden="1" customHeight="1" outlineLevel="1" x14ac:dyDescent="0.3">
      <c r="A165" s="25"/>
      <c r="B165" s="107" t="str">
        <f>IF(MCR!B165="","",MCR!B165)</f>
        <v/>
      </c>
      <c r="D165" s="108" t="str">
        <f>IF(MCR!D165="","",MCR!D165)</f>
        <v/>
      </c>
      <c r="F165" s="109" t="str">
        <f>IF(MCR!F165="","",MCR!F165)</f>
        <v/>
      </c>
      <c r="H165" s="108" t="str">
        <f>IF(MCR!H165="","",MCR!H165)</f>
        <v/>
      </c>
      <c r="J165" s="3">
        <v>0</v>
      </c>
      <c r="L165" s="64">
        <f t="shared" si="16"/>
        <v>0</v>
      </c>
      <c r="N165" s="3"/>
      <c r="P165" s="64">
        <f t="shared" si="20"/>
        <v>0</v>
      </c>
      <c r="R165" s="66" t="str">
        <f t="shared" si="21"/>
        <v xml:space="preserve">  -  </v>
      </c>
      <c r="T165" s="119" t="str">
        <f>IF(MCR!T165="","",MCR!T165)</f>
        <v/>
      </c>
      <c r="U165" s="30"/>
      <c r="V165" s="64">
        <f t="shared" si="22"/>
        <v>0</v>
      </c>
      <c r="X165" s="64">
        <f t="shared" si="23"/>
        <v>0</v>
      </c>
      <c r="Z165" s="120"/>
      <c r="AB165" s="64">
        <f t="shared" si="17"/>
        <v>0</v>
      </c>
      <c r="AD165" s="66" t="str">
        <f t="shared" si="18"/>
        <v xml:space="preserve">  -  </v>
      </c>
      <c r="AE165" s="30"/>
      <c r="AG165" s="74" t="str">
        <f>IF(OR(AND(Summary!$D$15="General Business",PCR!D165="LTB"),AND(Summary!$D$15="Long Term Business",PCR!D165="GB")),"ERROR","")</f>
        <v/>
      </c>
      <c r="AI165" s="74" t="str">
        <f t="shared" si="19"/>
        <v/>
      </c>
    </row>
    <row r="166" spans="1:35" s="28" customFormat="1" ht="12.75" hidden="1" customHeight="1" outlineLevel="1" x14ac:dyDescent="0.3">
      <c r="A166" s="25"/>
      <c r="B166" s="107" t="str">
        <f>IF(MCR!B166="","",MCR!B166)</f>
        <v/>
      </c>
      <c r="D166" s="108" t="str">
        <f>IF(MCR!D166="","",MCR!D166)</f>
        <v/>
      </c>
      <c r="F166" s="109" t="str">
        <f>IF(MCR!F166="","",MCR!F166)</f>
        <v/>
      </c>
      <c r="H166" s="108" t="str">
        <f>IF(MCR!H166="","",MCR!H166)</f>
        <v/>
      </c>
      <c r="J166" s="3">
        <v>0</v>
      </c>
      <c r="L166" s="64">
        <f t="shared" si="16"/>
        <v>0</v>
      </c>
      <c r="N166" s="3"/>
      <c r="P166" s="64">
        <f t="shared" si="20"/>
        <v>0</v>
      </c>
      <c r="R166" s="66" t="str">
        <f t="shared" si="21"/>
        <v xml:space="preserve">  -  </v>
      </c>
      <c r="T166" s="119" t="str">
        <f>IF(MCR!T166="","",MCR!T166)</f>
        <v/>
      </c>
      <c r="U166" s="30"/>
      <c r="V166" s="64">
        <f t="shared" si="22"/>
        <v>0</v>
      </c>
      <c r="X166" s="64">
        <f t="shared" si="23"/>
        <v>0</v>
      </c>
      <c r="Z166" s="120"/>
      <c r="AB166" s="64">
        <f t="shared" si="17"/>
        <v>0</v>
      </c>
      <c r="AD166" s="66" t="str">
        <f t="shared" si="18"/>
        <v xml:space="preserve">  -  </v>
      </c>
      <c r="AE166" s="30"/>
      <c r="AG166" s="74" t="str">
        <f>IF(OR(AND(Summary!$D$15="General Business",PCR!D166="LTB"),AND(Summary!$D$15="Long Term Business",PCR!D166="GB")),"ERROR","")</f>
        <v/>
      </c>
      <c r="AI166" s="74" t="str">
        <f t="shared" si="19"/>
        <v/>
      </c>
    </row>
    <row r="167" spans="1:35" s="28" customFormat="1" ht="12.75" hidden="1" customHeight="1" outlineLevel="1" x14ac:dyDescent="0.3">
      <c r="A167" s="25"/>
      <c r="B167" s="107" t="str">
        <f>IF(MCR!B167="","",MCR!B167)</f>
        <v/>
      </c>
      <c r="D167" s="108" t="str">
        <f>IF(MCR!D167="","",MCR!D167)</f>
        <v/>
      </c>
      <c r="F167" s="109" t="str">
        <f>IF(MCR!F167="","",MCR!F167)</f>
        <v/>
      </c>
      <c r="H167" s="108" t="str">
        <f>IF(MCR!H167="","",MCR!H167)</f>
        <v/>
      </c>
      <c r="J167" s="3">
        <v>0</v>
      </c>
      <c r="L167" s="64">
        <f t="shared" si="16"/>
        <v>0</v>
      </c>
      <c r="N167" s="3"/>
      <c r="P167" s="64">
        <f t="shared" si="20"/>
        <v>0</v>
      </c>
      <c r="R167" s="66" t="str">
        <f t="shared" si="21"/>
        <v xml:space="preserve">  -  </v>
      </c>
      <c r="T167" s="119" t="str">
        <f>IF(MCR!T167="","",MCR!T167)</f>
        <v/>
      </c>
      <c r="U167" s="30"/>
      <c r="V167" s="64">
        <f t="shared" si="22"/>
        <v>0</v>
      </c>
      <c r="X167" s="64">
        <f t="shared" si="23"/>
        <v>0</v>
      </c>
      <c r="Z167" s="120"/>
      <c r="AB167" s="64">
        <f t="shared" si="17"/>
        <v>0</v>
      </c>
      <c r="AD167" s="66" t="str">
        <f t="shared" si="18"/>
        <v xml:space="preserve">  -  </v>
      </c>
      <c r="AE167" s="30"/>
      <c r="AG167" s="74" t="str">
        <f>IF(OR(AND(Summary!$D$15="General Business",PCR!D167="LTB"),AND(Summary!$D$15="Long Term Business",PCR!D167="GB")),"ERROR","")</f>
        <v/>
      </c>
      <c r="AI167" s="74" t="str">
        <f t="shared" si="19"/>
        <v/>
      </c>
    </row>
    <row r="168" spans="1:35" s="28" customFormat="1" ht="12.75" hidden="1" customHeight="1" outlineLevel="1" x14ac:dyDescent="0.3">
      <c r="A168" s="25"/>
      <c r="B168" s="107" t="str">
        <f>IF(MCR!B168="","",MCR!B168)</f>
        <v/>
      </c>
      <c r="D168" s="108" t="str">
        <f>IF(MCR!D168="","",MCR!D168)</f>
        <v/>
      </c>
      <c r="F168" s="109" t="str">
        <f>IF(MCR!F168="","",MCR!F168)</f>
        <v/>
      </c>
      <c r="H168" s="108" t="str">
        <f>IF(MCR!H168="","",MCR!H168)</f>
        <v/>
      </c>
      <c r="J168" s="3">
        <v>0</v>
      </c>
      <c r="L168" s="64">
        <f t="shared" si="16"/>
        <v>0</v>
      </c>
      <c r="N168" s="3"/>
      <c r="P168" s="64">
        <f t="shared" si="20"/>
        <v>0</v>
      </c>
      <c r="R168" s="66" t="str">
        <f t="shared" si="21"/>
        <v xml:space="preserve">  -  </v>
      </c>
      <c r="T168" s="119" t="str">
        <f>IF(MCR!T168="","",MCR!T168)</f>
        <v/>
      </c>
      <c r="U168" s="30"/>
      <c r="V168" s="64">
        <f t="shared" si="22"/>
        <v>0</v>
      </c>
      <c r="X168" s="64">
        <f t="shared" si="23"/>
        <v>0</v>
      </c>
      <c r="Z168" s="120"/>
      <c r="AB168" s="64">
        <f t="shared" si="17"/>
        <v>0</v>
      </c>
      <c r="AD168" s="66" t="str">
        <f t="shared" si="18"/>
        <v xml:space="preserve">  -  </v>
      </c>
      <c r="AE168" s="30"/>
      <c r="AG168" s="74" t="str">
        <f>IF(OR(AND(Summary!$D$15="General Business",PCR!D168="LTB"),AND(Summary!$D$15="Long Term Business",PCR!D168="GB")),"ERROR","")</f>
        <v/>
      </c>
      <c r="AI168" s="74" t="str">
        <f t="shared" si="19"/>
        <v/>
      </c>
    </row>
    <row r="169" spans="1:35" s="28" customFormat="1" ht="12.75" hidden="1" customHeight="1" outlineLevel="1" x14ac:dyDescent="0.3">
      <c r="A169" s="25"/>
      <c r="B169" s="107" t="str">
        <f>IF(MCR!B169="","",MCR!B169)</f>
        <v/>
      </c>
      <c r="D169" s="108" t="str">
        <f>IF(MCR!D169="","",MCR!D169)</f>
        <v/>
      </c>
      <c r="F169" s="109" t="str">
        <f>IF(MCR!F169="","",MCR!F169)</f>
        <v/>
      </c>
      <c r="H169" s="108" t="str">
        <f>IF(MCR!H169="","",MCR!H169)</f>
        <v/>
      </c>
      <c r="J169" s="3">
        <v>0</v>
      </c>
      <c r="L169" s="64">
        <f t="shared" si="16"/>
        <v>0</v>
      </c>
      <c r="N169" s="3"/>
      <c r="P169" s="64">
        <f t="shared" si="20"/>
        <v>0</v>
      </c>
      <c r="R169" s="66" t="str">
        <f t="shared" si="21"/>
        <v xml:space="preserve">  -  </v>
      </c>
      <c r="T169" s="119" t="str">
        <f>IF(MCR!T169="","",MCR!T169)</f>
        <v/>
      </c>
      <c r="U169" s="30"/>
      <c r="V169" s="64">
        <f t="shared" si="22"/>
        <v>0</v>
      </c>
      <c r="X169" s="64">
        <f t="shared" si="23"/>
        <v>0</v>
      </c>
      <c r="Z169" s="120"/>
      <c r="AB169" s="64">
        <f t="shared" si="17"/>
        <v>0</v>
      </c>
      <c r="AD169" s="66" t="str">
        <f t="shared" si="18"/>
        <v xml:space="preserve">  -  </v>
      </c>
      <c r="AE169" s="30"/>
      <c r="AG169" s="74" t="str">
        <f>IF(OR(AND(Summary!$D$15="General Business",PCR!D169="LTB"),AND(Summary!$D$15="Long Term Business",PCR!D169="GB")),"ERROR","")</f>
        <v/>
      </c>
      <c r="AI169" s="74" t="str">
        <f t="shared" si="19"/>
        <v/>
      </c>
    </row>
    <row r="170" spans="1:35" s="28" customFormat="1" ht="12.75" hidden="1" customHeight="1" outlineLevel="1" x14ac:dyDescent="0.3">
      <c r="A170" s="25"/>
      <c r="B170" s="107" t="str">
        <f>IF(MCR!B170="","",MCR!B170)</f>
        <v/>
      </c>
      <c r="D170" s="108" t="str">
        <f>IF(MCR!D170="","",MCR!D170)</f>
        <v/>
      </c>
      <c r="F170" s="109" t="str">
        <f>IF(MCR!F170="","",MCR!F170)</f>
        <v/>
      </c>
      <c r="H170" s="108" t="str">
        <f>IF(MCR!H170="","",MCR!H170)</f>
        <v/>
      </c>
      <c r="J170" s="3">
        <v>0</v>
      </c>
      <c r="L170" s="64">
        <f t="shared" si="16"/>
        <v>0</v>
      </c>
      <c r="N170" s="3"/>
      <c r="P170" s="64">
        <f t="shared" si="20"/>
        <v>0</v>
      </c>
      <c r="R170" s="66" t="str">
        <f t="shared" si="21"/>
        <v xml:space="preserve">  -  </v>
      </c>
      <c r="T170" s="119" t="str">
        <f>IF(MCR!T170="","",MCR!T170)</f>
        <v/>
      </c>
      <c r="U170" s="30"/>
      <c r="V170" s="64">
        <f t="shared" si="22"/>
        <v>0</v>
      </c>
      <c r="X170" s="64">
        <f t="shared" si="23"/>
        <v>0</v>
      </c>
      <c r="Z170" s="120"/>
      <c r="AB170" s="64">
        <f t="shared" si="17"/>
        <v>0</v>
      </c>
      <c r="AD170" s="66" t="str">
        <f t="shared" si="18"/>
        <v xml:space="preserve">  -  </v>
      </c>
      <c r="AE170" s="30"/>
      <c r="AG170" s="74" t="str">
        <f>IF(OR(AND(Summary!$D$15="General Business",PCR!D170="LTB"),AND(Summary!$D$15="Long Term Business",PCR!D170="GB")),"ERROR","")</f>
        <v/>
      </c>
      <c r="AI170" s="74" t="str">
        <f t="shared" si="19"/>
        <v/>
      </c>
    </row>
    <row r="171" spans="1:35" s="28" customFormat="1" ht="12.75" hidden="1" customHeight="1" outlineLevel="1" x14ac:dyDescent="0.3">
      <c r="A171" s="25"/>
      <c r="B171" s="107" t="str">
        <f>IF(MCR!B171="","",MCR!B171)</f>
        <v/>
      </c>
      <c r="D171" s="108" t="str">
        <f>IF(MCR!D171="","",MCR!D171)</f>
        <v/>
      </c>
      <c r="F171" s="109" t="str">
        <f>IF(MCR!F171="","",MCR!F171)</f>
        <v/>
      </c>
      <c r="H171" s="108" t="str">
        <f>IF(MCR!H171="","",MCR!H171)</f>
        <v/>
      </c>
      <c r="J171" s="3">
        <v>0</v>
      </c>
      <c r="L171" s="64">
        <f t="shared" si="16"/>
        <v>0</v>
      </c>
      <c r="N171" s="3"/>
      <c r="P171" s="64">
        <f t="shared" si="20"/>
        <v>0</v>
      </c>
      <c r="R171" s="66" t="str">
        <f t="shared" si="21"/>
        <v xml:space="preserve">  -  </v>
      </c>
      <c r="T171" s="119" t="str">
        <f>IF(MCR!T171="","",MCR!T171)</f>
        <v/>
      </c>
      <c r="U171" s="30"/>
      <c r="V171" s="64">
        <f t="shared" si="22"/>
        <v>0</v>
      </c>
      <c r="X171" s="64">
        <f t="shared" si="23"/>
        <v>0</v>
      </c>
      <c r="Z171" s="120"/>
      <c r="AB171" s="64">
        <f t="shared" si="17"/>
        <v>0</v>
      </c>
      <c r="AD171" s="66" t="str">
        <f t="shared" si="18"/>
        <v xml:space="preserve">  -  </v>
      </c>
      <c r="AE171" s="30"/>
      <c r="AG171" s="74" t="str">
        <f>IF(OR(AND(Summary!$D$15="General Business",PCR!D171="LTB"),AND(Summary!$D$15="Long Term Business",PCR!D171="GB")),"ERROR","")</f>
        <v/>
      </c>
      <c r="AI171" s="74" t="str">
        <f t="shared" si="19"/>
        <v/>
      </c>
    </row>
    <row r="172" spans="1:35" s="28" customFormat="1" ht="12.75" hidden="1" customHeight="1" outlineLevel="1" x14ac:dyDescent="0.3">
      <c r="A172" s="25"/>
      <c r="B172" s="107" t="str">
        <f>IF(MCR!B172="","",MCR!B172)</f>
        <v/>
      </c>
      <c r="D172" s="108" t="str">
        <f>IF(MCR!D172="","",MCR!D172)</f>
        <v/>
      </c>
      <c r="F172" s="109" t="str">
        <f>IF(MCR!F172="","",MCR!F172)</f>
        <v/>
      </c>
      <c r="H172" s="108" t="str">
        <f>IF(MCR!H172="","",MCR!H172)</f>
        <v/>
      </c>
      <c r="J172" s="3">
        <v>0</v>
      </c>
      <c r="L172" s="64">
        <f t="shared" si="16"/>
        <v>0</v>
      </c>
      <c r="N172" s="3"/>
      <c r="P172" s="64">
        <f t="shared" si="20"/>
        <v>0</v>
      </c>
      <c r="R172" s="66" t="str">
        <f t="shared" si="21"/>
        <v xml:space="preserve">  -  </v>
      </c>
      <c r="T172" s="119" t="str">
        <f>IF(MCR!T172="","",MCR!T172)</f>
        <v/>
      </c>
      <c r="U172" s="30"/>
      <c r="V172" s="64">
        <f t="shared" si="22"/>
        <v>0</v>
      </c>
      <c r="X172" s="64">
        <f t="shared" si="23"/>
        <v>0</v>
      </c>
      <c r="Z172" s="120"/>
      <c r="AB172" s="64">
        <f t="shared" si="17"/>
        <v>0</v>
      </c>
      <c r="AD172" s="66" t="str">
        <f t="shared" si="18"/>
        <v xml:space="preserve">  -  </v>
      </c>
      <c r="AE172" s="30"/>
      <c r="AG172" s="74" t="str">
        <f>IF(OR(AND(Summary!$D$15="General Business",PCR!D172="LTB"),AND(Summary!$D$15="Long Term Business",PCR!D172="GB")),"ERROR","")</f>
        <v/>
      </c>
      <c r="AI172" s="74" t="str">
        <f t="shared" si="19"/>
        <v/>
      </c>
    </row>
    <row r="173" spans="1:35" s="28" customFormat="1" ht="12.75" hidden="1" customHeight="1" outlineLevel="1" x14ac:dyDescent="0.3">
      <c r="A173" s="25"/>
      <c r="B173" s="107" t="str">
        <f>IF(MCR!B173="","",MCR!B173)</f>
        <v/>
      </c>
      <c r="D173" s="108" t="str">
        <f>IF(MCR!D173="","",MCR!D173)</f>
        <v/>
      </c>
      <c r="F173" s="109" t="str">
        <f>IF(MCR!F173="","",MCR!F173)</f>
        <v/>
      </c>
      <c r="H173" s="108" t="str">
        <f>IF(MCR!H173="","",MCR!H173)</f>
        <v/>
      </c>
      <c r="J173" s="3">
        <v>0</v>
      </c>
      <c r="L173" s="64">
        <f t="shared" si="16"/>
        <v>0</v>
      </c>
      <c r="N173" s="3"/>
      <c r="P173" s="64">
        <f t="shared" si="20"/>
        <v>0</v>
      </c>
      <c r="R173" s="66" t="str">
        <f t="shared" si="21"/>
        <v xml:space="preserve">  -  </v>
      </c>
      <c r="T173" s="119" t="str">
        <f>IF(MCR!T173="","",MCR!T173)</f>
        <v/>
      </c>
      <c r="U173" s="30"/>
      <c r="V173" s="64">
        <f t="shared" si="22"/>
        <v>0</v>
      </c>
      <c r="X173" s="64">
        <f t="shared" si="23"/>
        <v>0</v>
      </c>
      <c r="Z173" s="120"/>
      <c r="AB173" s="64">
        <f t="shared" si="17"/>
        <v>0</v>
      </c>
      <c r="AD173" s="66" t="str">
        <f t="shared" si="18"/>
        <v xml:space="preserve">  -  </v>
      </c>
      <c r="AE173" s="30"/>
      <c r="AG173" s="74" t="str">
        <f>IF(OR(AND(Summary!$D$15="General Business",PCR!D173="LTB"),AND(Summary!$D$15="Long Term Business",PCR!D173="GB")),"ERROR","")</f>
        <v/>
      </c>
      <c r="AI173" s="74" t="str">
        <f t="shared" si="19"/>
        <v/>
      </c>
    </row>
    <row r="174" spans="1:35" s="28" customFormat="1" ht="12.75" hidden="1" customHeight="1" outlineLevel="1" x14ac:dyDescent="0.3">
      <c r="A174" s="25"/>
      <c r="B174" s="107" t="str">
        <f>IF(MCR!B174="","",MCR!B174)</f>
        <v/>
      </c>
      <c r="D174" s="108" t="str">
        <f>IF(MCR!D174="","",MCR!D174)</f>
        <v/>
      </c>
      <c r="F174" s="109" t="str">
        <f>IF(MCR!F174="","",MCR!F174)</f>
        <v/>
      </c>
      <c r="H174" s="108" t="str">
        <f>IF(MCR!H174="","",MCR!H174)</f>
        <v/>
      </c>
      <c r="J174" s="3">
        <v>0</v>
      </c>
      <c r="L174" s="64">
        <f t="shared" si="16"/>
        <v>0</v>
      </c>
      <c r="N174" s="3"/>
      <c r="P174" s="64">
        <f t="shared" si="20"/>
        <v>0</v>
      </c>
      <c r="R174" s="66" t="str">
        <f t="shared" si="21"/>
        <v xml:space="preserve">  -  </v>
      </c>
      <c r="T174" s="119" t="str">
        <f>IF(MCR!T174="","",MCR!T174)</f>
        <v/>
      </c>
      <c r="U174" s="30"/>
      <c r="V174" s="64">
        <f t="shared" si="22"/>
        <v>0</v>
      </c>
      <c r="X174" s="64">
        <f t="shared" si="23"/>
        <v>0</v>
      </c>
      <c r="Z174" s="120"/>
      <c r="AB174" s="64">
        <f t="shared" si="17"/>
        <v>0</v>
      </c>
      <c r="AD174" s="66" t="str">
        <f t="shared" si="18"/>
        <v xml:space="preserve">  -  </v>
      </c>
      <c r="AE174" s="30"/>
      <c r="AG174" s="74" t="str">
        <f>IF(OR(AND(Summary!$D$15="General Business",PCR!D174="LTB"),AND(Summary!$D$15="Long Term Business",PCR!D174="GB")),"ERROR","")</f>
        <v/>
      </c>
      <c r="AI174" s="74" t="str">
        <f t="shared" si="19"/>
        <v/>
      </c>
    </row>
    <row r="175" spans="1:35" s="28" customFormat="1" ht="12.75" hidden="1" customHeight="1" outlineLevel="1" x14ac:dyDescent="0.3">
      <c r="A175" s="25"/>
      <c r="B175" s="107" t="str">
        <f>IF(MCR!B175="","",MCR!B175)</f>
        <v/>
      </c>
      <c r="D175" s="108" t="str">
        <f>IF(MCR!D175="","",MCR!D175)</f>
        <v/>
      </c>
      <c r="F175" s="109" t="str">
        <f>IF(MCR!F175="","",MCR!F175)</f>
        <v/>
      </c>
      <c r="H175" s="108" t="str">
        <f>IF(MCR!H175="","",MCR!H175)</f>
        <v/>
      </c>
      <c r="J175" s="3">
        <v>0</v>
      </c>
      <c r="L175" s="64">
        <f t="shared" si="16"/>
        <v>0</v>
      </c>
      <c r="N175" s="3"/>
      <c r="P175" s="64">
        <f t="shared" si="20"/>
        <v>0</v>
      </c>
      <c r="R175" s="66" t="str">
        <f t="shared" si="21"/>
        <v xml:space="preserve">  -  </v>
      </c>
      <c r="T175" s="119" t="str">
        <f>IF(MCR!T175="","",MCR!T175)</f>
        <v/>
      </c>
      <c r="U175" s="30"/>
      <c r="V175" s="64">
        <f t="shared" si="22"/>
        <v>0</v>
      </c>
      <c r="X175" s="64">
        <f t="shared" si="23"/>
        <v>0</v>
      </c>
      <c r="Z175" s="120"/>
      <c r="AB175" s="64">
        <f t="shared" si="17"/>
        <v>0</v>
      </c>
      <c r="AD175" s="66" t="str">
        <f t="shared" si="18"/>
        <v xml:space="preserve">  -  </v>
      </c>
      <c r="AE175" s="30"/>
      <c r="AG175" s="74" t="str">
        <f>IF(OR(AND(Summary!$D$15="General Business",PCR!D175="LTB"),AND(Summary!$D$15="Long Term Business",PCR!D175="GB")),"ERROR","")</f>
        <v/>
      </c>
      <c r="AI175" s="74" t="str">
        <f t="shared" si="19"/>
        <v/>
      </c>
    </row>
    <row r="176" spans="1:35" s="28" customFormat="1" ht="12.75" hidden="1" customHeight="1" outlineLevel="1" x14ac:dyDescent="0.3">
      <c r="A176" s="25"/>
      <c r="B176" s="107" t="str">
        <f>IF(MCR!B176="","",MCR!B176)</f>
        <v/>
      </c>
      <c r="D176" s="108" t="str">
        <f>IF(MCR!D176="","",MCR!D176)</f>
        <v/>
      </c>
      <c r="F176" s="109" t="str">
        <f>IF(MCR!F176="","",MCR!F176)</f>
        <v/>
      </c>
      <c r="H176" s="108" t="str">
        <f>IF(MCR!H176="","",MCR!H176)</f>
        <v/>
      </c>
      <c r="J176" s="3">
        <v>0</v>
      </c>
      <c r="L176" s="64">
        <f t="shared" si="16"/>
        <v>0</v>
      </c>
      <c r="N176" s="3"/>
      <c r="P176" s="64">
        <f t="shared" si="20"/>
        <v>0</v>
      </c>
      <c r="R176" s="66" t="str">
        <f t="shared" si="21"/>
        <v xml:space="preserve">  -  </v>
      </c>
      <c r="T176" s="119" t="str">
        <f>IF(MCR!T176="","",MCR!T176)</f>
        <v/>
      </c>
      <c r="U176" s="30"/>
      <c r="V176" s="64">
        <f t="shared" si="22"/>
        <v>0</v>
      </c>
      <c r="X176" s="64">
        <f t="shared" si="23"/>
        <v>0</v>
      </c>
      <c r="Z176" s="120"/>
      <c r="AB176" s="64">
        <f t="shared" si="17"/>
        <v>0</v>
      </c>
      <c r="AD176" s="66" t="str">
        <f t="shared" si="18"/>
        <v xml:space="preserve">  -  </v>
      </c>
      <c r="AE176" s="30"/>
      <c r="AG176" s="74" t="str">
        <f>IF(OR(AND(Summary!$D$15="General Business",PCR!D176="LTB"),AND(Summary!$D$15="Long Term Business",PCR!D176="GB")),"ERROR","")</f>
        <v/>
      </c>
      <c r="AI176" s="74" t="str">
        <f t="shared" si="19"/>
        <v/>
      </c>
    </row>
    <row r="177" spans="1:35" s="28" customFormat="1" ht="12.75" hidden="1" customHeight="1" outlineLevel="1" x14ac:dyDescent="0.3">
      <c r="A177" s="25"/>
      <c r="B177" s="107" t="str">
        <f>IF(MCR!B177="","",MCR!B177)</f>
        <v/>
      </c>
      <c r="D177" s="108" t="str">
        <f>IF(MCR!D177="","",MCR!D177)</f>
        <v/>
      </c>
      <c r="F177" s="109" t="str">
        <f>IF(MCR!F177="","",MCR!F177)</f>
        <v/>
      </c>
      <c r="H177" s="108" t="str">
        <f>IF(MCR!H177="","",MCR!H177)</f>
        <v/>
      </c>
      <c r="J177" s="3">
        <v>0</v>
      </c>
      <c r="L177" s="64">
        <f t="shared" si="16"/>
        <v>0</v>
      </c>
      <c r="N177" s="3"/>
      <c r="P177" s="64">
        <f t="shared" si="20"/>
        <v>0</v>
      </c>
      <c r="R177" s="66" t="str">
        <f t="shared" si="21"/>
        <v xml:space="preserve">  -  </v>
      </c>
      <c r="T177" s="119" t="str">
        <f>IF(MCR!T177="","",MCR!T177)</f>
        <v/>
      </c>
      <c r="U177" s="30"/>
      <c r="V177" s="64">
        <f t="shared" si="22"/>
        <v>0</v>
      </c>
      <c r="X177" s="64">
        <f t="shared" si="23"/>
        <v>0</v>
      </c>
      <c r="Z177" s="120"/>
      <c r="AB177" s="64">
        <f t="shared" si="17"/>
        <v>0</v>
      </c>
      <c r="AD177" s="66" t="str">
        <f t="shared" si="18"/>
        <v xml:space="preserve">  -  </v>
      </c>
      <c r="AE177" s="30"/>
      <c r="AG177" s="74" t="str">
        <f>IF(OR(AND(Summary!$D$15="General Business",PCR!D177="LTB"),AND(Summary!$D$15="Long Term Business",PCR!D177="GB")),"ERROR","")</f>
        <v/>
      </c>
      <c r="AI177" s="74" t="str">
        <f t="shared" si="19"/>
        <v/>
      </c>
    </row>
    <row r="178" spans="1:35" s="28" customFormat="1" ht="12.75" hidden="1" customHeight="1" outlineLevel="1" x14ac:dyDescent="0.3">
      <c r="A178" s="25"/>
      <c r="B178" s="107" t="str">
        <f>IF(MCR!B178="","",MCR!B178)</f>
        <v/>
      </c>
      <c r="D178" s="108" t="str">
        <f>IF(MCR!D178="","",MCR!D178)</f>
        <v/>
      </c>
      <c r="F178" s="109" t="str">
        <f>IF(MCR!F178="","",MCR!F178)</f>
        <v/>
      </c>
      <c r="H178" s="108" t="str">
        <f>IF(MCR!H178="","",MCR!H178)</f>
        <v/>
      </c>
      <c r="J178" s="3">
        <v>0</v>
      </c>
      <c r="L178" s="64">
        <f t="shared" si="16"/>
        <v>0</v>
      </c>
      <c r="N178" s="3"/>
      <c r="P178" s="64">
        <f t="shared" si="20"/>
        <v>0</v>
      </c>
      <c r="R178" s="66" t="str">
        <f t="shared" si="21"/>
        <v xml:space="preserve">  -  </v>
      </c>
      <c r="T178" s="119" t="str">
        <f>IF(MCR!T178="","",MCR!T178)</f>
        <v/>
      </c>
      <c r="U178" s="30"/>
      <c r="V178" s="64">
        <f t="shared" si="22"/>
        <v>0</v>
      </c>
      <c r="X178" s="64">
        <f t="shared" si="23"/>
        <v>0</v>
      </c>
      <c r="Z178" s="120"/>
      <c r="AB178" s="64">
        <f t="shared" si="17"/>
        <v>0</v>
      </c>
      <c r="AD178" s="66" t="str">
        <f t="shared" si="18"/>
        <v xml:space="preserve">  -  </v>
      </c>
      <c r="AE178" s="30"/>
      <c r="AG178" s="74" t="str">
        <f>IF(OR(AND(Summary!$D$15="General Business",PCR!D178="LTB"),AND(Summary!$D$15="Long Term Business",PCR!D178="GB")),"ERROR","")</f>
        <v/>
      </c>
      <c r="AI178" s="74" t="str">
        <f t="shared" si="19"/>
        <v/>
      </c>
    </row>
    <row r="179" spans="1:35" s="28" customFormat="1" ht="12.75" hidden="1" customHeight="1" outlineLevel="1" x14ac:dyDescent="0.3">
      <c r="A179" s="25"/>
      <c r="B179" s="107" t="str">
        <f>IF(MCR!B179="","",MCR!B179)</f>
        <v/>
      </c>
      <c r="D179" s="108" t="str">
        <f>IF(MCR!D179="","",MCR!D179)</f>
        <v/>
      </c>
      <c r="F179" s="109" t="str">
        <f>IF(MCR!F179="","",MCR!F179)</f>
        <v/>
      </c>
      <c r="H179" s="108" t="str">
        <f>IF(MCR!H179="","",MCR!H179)</f>
        <v/>
      </c>
      <c r="J179" s="3">
        <v>0</v>
      </c>
      <c r="L179" s="64">
        <f t="shared" si="16"/>
        <v>0</v>
      </c>
      <c r="N179" s="3"/>
      <c r="P179" s="64">
        <f t="shared" si="20"/>
        <v>0</v>
      </c>
      <c r="R179" s="66" t="str">
        <f t="shared" si="21"/>
        <v xml:space="preserve">  -  </v>
      </c>
      <c r="T179" s="119" t="str">
        <f>IF(MCR!T179="","",MCR!T179)</f>
        <v/>
      </c>
      <c r="U179" s="30"/>
      <c r="V179" s="64">
        <f t="shared" si="22"/>
        <v>0</v>
      </c>
      <c r="X179" s="64">
        <f t="shared" si="23"/>
        <v>0</v>
      </c>
      <c r="Z179" s="120"/>
      <c r="AB179" s="64">
        <f t="shared" si="17"/>
        <v>0</v>
      </c>
      <c r="AD179" s="66" t="str">
        <f t="shared" si="18"/>
        <v xml:space="preserve">  -  </v>
      </c>
      <c r="AE179" s="30"/>
      <c r="AG179" s="74" t="str">
        <f>IF(OR(AND(Summary!$D$15="General Business",PCR!D179="LTB"),AND(Summary!$D$15="Long Term Business",PCR!D179="GB")),"ERROR","")</f>
        <v/>
      </c>
      <c r="AI179" s="74" t="str">
        <f t="shared" si="19"/>
        <v/>
      </c>
    </row>
    <row r="180" spans="1:35" s="28" customFormat="1" ht="12.75" hidden="1" customHeight="1" outlineLevel="1" x14ac:dyDescent="0.3">
      <c r="A180" s="25"/>
      <c r="B180" s="107" t="str">
        <f>IF(MCR!B180="","",MCR!B180)</f>
        <v/>
      </c>
      <c r="D180" s="108" t="str">
        <f>IF(MCR!D180="","",MCR!D180)</f>
        <v/>
      </c>
      <c r="F180" s="109" t="str">
        <f>IF(MCR!F180="","",MCR!F180)</f>
        <v/>
      </c>
      <c r="H180" s="108" t="str">
        <f>IF(MCR!H180="","",MCR!H180)</f>
        <v/>
      </c>
      <c r="J180" s="3">
        <v>0</v>
      </c>
      <c r="L180" s="64">
        <f t="shared" si="16"/>
        <v>0</v>
      </c>
      <c r="N180" s="3"/>
      <c r="P180" s="64">
        <f t="shared" si="20"/>
        <v>0</v>
      </c>
      <c r="R180" s="66" t="str">
        <f t="shared" si="21"/>
        <v xml:space="preserve">  -  </v>
      </c>
      <c r="T180" s="119" t="str">
        <f>IF(MCR!T180="","",MCR!T180)</f>
        <v/>
      </c>
      <c r="U180" s="30"/>
      <c r="V180" s="64">
        <f t="shared" si="22"/>
        <v>0</v>
      </c>
      <c r="X180" s="64">
        <f t="shared" si="23"/>
        <v>0</v>
      </c>
      <c r="Z180" s="120"/>
      <c r="AB180" s="64">
        <f t="shared" si="17"/>
        <v>0</v>
      </c>
      <c r="AD180" s="66" t="str">
        <f t="shared" si="18"/>
        <v xml:space="preserve">  -  </v>
      </c>
      <c r="AE180" s="30"/>
      <c r="AG180" s="74" t="str">
        <f>IF(OR(AND(Summary!$D$15="General Business",PCR!D180="LTB"),AND(Summary!$D$15="Long Term Business",PCR!D180="GB")),"ERROR","")</f>
        <v/>
      </c>
      <c r="AI180" s="74" t="str">
        <f t="shared" si="19"/>
        <v/>
      </c>
    </row>
    <row r="181" spans="1:35" s="28" customFormat="1" ht="12.75" hidden="1" customHeight="1" outlineLevel="1" x14ac:dyDescent="0.3">
      <c r="A181" s="25"/>
      <c r="B181" s="107" t="str">
        <f>IF(MCR!B181="","",MCR!B181)</f>
        <v/>
      </c>
      <c r="D181" s="108" t="str">
        <f>IF(MCR!D181="","",MCR!D181)</f>
        <v/>
      </c>
      <c r="F181" s="109" t="str">
        <f>IF(MCR!F181="","",MCR!F181)</f>
        <v/>
      </c>
      <c r="H181" s="108" t="str">
        <f>IF(MCR!H181="","",MCR!H181)</f>
        <v/>
      </c>
      <c r="J181" s="3">
        <v>0</v>
      </c>
      <c r="L181" s="64">
        <f t="shared" si="16"/>
        <v>0</v>
      </c>
      <c r="N181" s="3"/>
      <c r="P181" s="64">
        <f t="shared" si="20"/>
        <v>0</v>
      </c>
      <c r="R181" s="66" t="str">
        <f t="shared" si="21"/>
        <v xml:space="preserve">  -  </v>
      </c>
      <c r="T181" s="119" t="str">
        <f>IF(MCR!T181="","",MCR!T181)</f>
        <v/>
      </c>
      <c r="U181" s="30"/>
      <c r="V181" s="64">
        <f t="shared" si="22"/>
        <v>0</v>
      </c>
      <c r="X181" s="64">
        <f t="shared" si="23"/>
        <v>0</v>
      </c>
      <c r="Z181" s="120"/>
      <c r="AB181" s="64">
        <f t="shared" si="17"/>
        <v>0</v>
      </c>
      <c r="AD181" s="66" t="str">
        <f t="shared" si="18"/>
        <v xml:space="preserve">  -  </v>
      </c>
      <c r="AE181" s="30"/>
      <c r="AG181" s="74" t="str">
        <f>IF(OR(AND(Summary!$D$15="General Business",PCR!D181="LTB"),AND(Summary!$D$15="Long Term Business",PCR!D181="GB")),"ERROR","")</f>
        <v/>
      </c>
      <c r="AI181" s="74" t="str">
        <f t="shared" si="19"/>
        <v/>
      </c>
    </row>
    <row r="182" spans="1:35" s="28" customFormat="1" ht="12.75" hidden="1" customHeight="1" outlineLevel="1" x14ac:dyDescent="0.3">
      <c r="A182" s="25"/>
      <c r="B182" s="107" t="str">
        <f>IF(MCR!B182="","",MCR!B182)</f>
        <v/>
      </c>
      <c r="D182" s="108" t="str">
        <f>IF(MCR!D182="","",MCR!D182)</f>
        <v/>
      </c>
      <c r="F182" s="109" t="str">
        <f>IF(MCR!F182="","",MCR!F182)</f>
        <v/>
      </c>
      <c r="H182" s="108" t="str">
        <f>IF(MCR!H182="","",MCR!H182)</f>
        <v/>
      </c>
      <c r="J182" s="3">
        <v>0</v>
      </c>
      <c r="L182" s="64">
        <f t="shared" si="16"/>
        <v>0</v>
      </c>
      <c r="N182" s="3"/>
      <c r="P182" s="64">
        <f t="shared" si="20"/>
        <v>0</v>
      </c>
      <c r="R182" s="66" t="str">
        <f t="shared" si="21"/>
        <v xml:space="preserve">  -  </v>
      </c>
      <c r="T182" s="119" t="str">
        <f>IF(MCR!T182="","",MCR!T182)</f>
        <v/>
      </c>
      <c r="U182" s="30"/>
      <c r="V182" s="64">
        <f t="shared" si="22"/>
        <v>0</v>
      </c>
      <c r="X182" s="64">
        <f t="shared" si="23"/>
        <v>0</v>
      </c>
      <c r="Z182" s="120"/>
      <c r="AB182" s="64">
        <f t="shared" si="17"/>
        <v>0</v>
      </c>
      <c r="AD182" s="66" t="str">
        <f t="shared" si="18"/>
        <v xml:space="preserve">  -  </v>
      </c>
      <c r="AE182" s="30"/>
      <c r="AG182" s="74" t="str">
        <f>IF(OR(AND(Summary!$D$15="General Business",PCR!D182="LTB"),AND(Summary!$D$15="Long Term Business",PCR!D182="GB")),"ERROR","")</f>
        <v/>
      </c>
      <c r="AI182" s="74" t="str">
        <f t="shared" si="19"/>
        <v/>
      </c>
    </row>
    <row r="183" spans="1:35" s="28" customFormat="1" ht="12.75" hidden="1" customHeight="1" outlineLevel="1" x14ac:dyDescent="0.3">
      <c r="A183" s="25"/>
      <c r="B183" s="107" t="str">
        <f>IF(MCR!B183="","",MCR!B183)</f>
        <v/>
      </c>
      <c r="D183" s="108" t="str">
        <f>IF(MCR!D183="","",MCR!D183)</f>
        <v/>
      </c>
      <c r="F183" s="109" t="str">
        <f>IF(MCR!F183="","",MCR!F183)</f>
        <v/>
      </c>
      <c r="H183" s="108" t="str">
        <f>IF(MCR!H183="","",MCR!H183)</f>
        <v/>
      </c>
      <c r="J183" s="3">
        <v>0</v>
      </c>
      <c r="L183" s="64">
        <f t="shared" si="16"/>
        <v>0</v>
      </c>
      <c r="N183" s="3"/>
      <c r="P183" s="64">
        <f t="shared" si="20"/>
        <v>0</v>
      </c>
      <c r="R183" s="66" t="str">
        <f t="shared" si="21"/>
        <v xml:space="preserve">  -  </v>
      </c>
      <c r="T183" s="119" t="str">
        <f>IF(MCR!T183="","",MCR!T183)</f>
        <v/>
      </c>
      <c r="U183" s="30"/>
      <c r="V183" s="64">
        <f t="shared" si="22"/>
        <v>0</v>
      </c>
      <c r="X183" s="64">
        <f t="shared" si="23"/>
        <v>0</v>
      </c>
      <c r="Z183" s="120"/>
      <c r="AB183" s="64">
        <f t="shared" si="17"/>
        <v>0</v>
      </c>
      <c r="AD183" s="66" t="str">
        <f t="shared" si="18"/>
        <v xml:space="preserve">  -  </v>
      </c>
      <c r="AE183" s="30"/>
      <c r="AG183" s="74" t="str">
        <f>IF(OR(AND(Summary!$D$15="General Business",PCR!D183="LTB"),AND(Summary!$D$15="Long Term Business",PCR!D183="GB")),"ERROR","")</f>
        <v/>
      </c>
      <c r="AI183" s="74" t="str">
        <f t="shared" si="19"/>
        <v/>
      </c>
    </row>
    <row r="184" spans="1:35" s="28" customFormat="1" ht="12.75" hidden="1" customHeight="1" outlineLevel="1" x14ac:dyDescent="0.3">
      <c r="A184" s="25"/>
      <c r="B184" s="107" t="str">
        <f>IF(MCR!B184="","",MCR!B184)</f>
        <v/>
      </c>
      <c r="D184" s="108" t="str">
        <f>IF(MCR!D184="","",MCR!D184)</f>
        <v/>
      </c>
      <c r="F184" s="109" t="str">
        <f>IF(MCR!F184="","",MCR!F184)</f>
        <v/>
      </c>
      <c r="H184" s="108" t="str">
        <f>IF(MCR!H184="","",MCR!H184)</f>
        <v/>
      </c>
      <c r="J184" s="3">
        <v>0</v>
      </c>
      <c r="L184" s="64">
        <f t="shared" si="16"/>
        <v>0</v>
      </c>
      <c r="N184" s="3"/>
      <c r="P184" s="64">
        <f t="shared" si="20"/>
        <v>0</v>
      </c>
      <c r="R184" s="66" t="str">
        <f t="shared" si="21"/>
        <v xml:space="preserve">  -  </v>
      </c>
      <c r="T184" s="119" t="str">
        <f>IF(MCR!T184="","",MCR!T184)</f>
        <v/>
      </c>
      <c r="U184" s="30"/>
      <c r="V184" s="64">
        <f t="shared" si="22"/>
        <v>0</v>
      </c>
      <c r="X184" s="64">
        <f t="shared" si="23"/>
        <v>0</v>
      </c>
      <c r="Z184" s="120"/>
      <c r="AB184" s="64">
        <f t="shared" si="17"/>
        <v>0</v>
      </c>
      <c r="AD184" s="66" t="str">
        <f t="shared" si="18"/>
        <v xml:space="preserve">  -  </v>
      </c>
      <c r="AE184" s="30"/>
      <c r="AG184" s="74" t="str">
        <f>IF(OR(AND(Summary!$D$15="General Business",PCR!D184="LTB"),AND(Summary!$D$15="Long Term Business",PCR!D184="GB")),"ERROR","")</f>
        <v/>
      </c>
      <c r="AI184" s="74" t="str">
        <f t="shared" si="19"/>
        <v/>
      </c>
    </row>
    <row r="185" spans="1:35" s="28" customFormat="1" ht="12.75" hidden="1" customHeight="1" outlineLevel="1" x14ac:dyDescent="0.3">
      <c r="A185" s="25"/>
      <c r="B185" s="107" t="str">
        <f>IF(MCR!B185="","",MCR!B185)</f>
        <v/>
      </c>
      <c r="D185" s="108" t="str">
        <f>IF(MCR!D185="","",MCR!D185)</f>
        <v/>
      </c>
      <c r="F185" s="109" t="str">
        <f>IF(MCR!F185="","",MCR!F185)</f>
        <v/>
      </c>
      <c r="H185" s="108" t="str">
        <f>IF(MCR!H185="","",MCR!H185)</f>
        <v/>
      </c>
      <c r="J185" s="3">
        <v>0</v>
      </c>
      <c r="L185" s="64">
        <f t="shared" si="16"/>
        <v>0</v>
      </c>
      <c r="N185" s="3"/>
      <c r="P185" s="64">
        <f t="shared" si="20"/>
        <v>0</v>
      </c>
      <c r="R185" s="66" t="str">
        <f t="shared" si="21"/>
        <v xml:space="preserve">  -  </v>
      </c>
      <c r="T185" s="119" t="str">
        <f>IF(MCR!T185="","",MCR!T185)</f>
        <v/>
      </c>
      <c r="U185" s="30"/>
      <c r="V185" s="64">
        <f t="shared" si="22"/>
        <v>0</v>
      </c>
      <c r="X185" s="64">
        <f t="shared" si="23"/>
        <v>0</v>
      </c>
      <c r="Z185" s="120"/>
      <c r="AB185" s="64">
        <f t="shared" si="17"/>
        <v>0</v>
      </c>
      <c r="AD185" s="66" t="str">
        <f t="shared" si="18"/>
        <v xml:space="preserve">  -  </v>
      </c>
      <c r="AE185" s="30"/>
      <c r="AG185" s="74" t="str">
        <f>IF(OR(AND(Summary!$D$15="General Business",PCR!D185="LTB"),AND(Summary!$D$15="Long Term Business",PCR!D185="GB")),"ERROR","")</f>
        <v/>
      </c>
      <c r="AI185" s="74" t="str">
        <f t="shared" si="19"/>
        <v/>
      </c>
    </row>
    <row r="186" spans="1:35" s="28" customFormat="1" ht="12.75" hidden="1" customHeight="1" outlineLevel="1" x14ac:dyDescent="0.3">
      <c r="A186" s="25"/>
      <c r="B186" s="107" t="str">
        <f>IF(MCR!B186="","",MCR!B186)</f>
        <v/>
      </c>
      <c r="D186" s="108" t="str">
        <f>IF(MCR!D186="","",MCR!D186)</f>
        <v/>
      </c>
      <c r="F186" s="109" t="str">
        <f>IF(MCR!F186="","",MCR!F186)</f>
        <v/>
      </c>
      <c r="H186" s="108" t="str">
        <f>IF(MCR!H186="","",MCR!H186)</f>
        <v/>
      </c>
      <c r="J186" s="3">
        <v>0</v>
      </c>
      <c r="L186" s="64">
        <f t="shared" si="16"/>
        <v>0</v>
      </c>
      <c r="N186" s="3"/>
      <c r="P186" s="64">
        <f t="shared" si="20"/>
        <v>0</v>
      </c>
      <c r="R186" s="66" t="str">
        <f t="shared" si="21"/>
        <v xml:space="preserve">  -  </v>
      </c>
      <c r="T186" s="119" t="str">
        <f>IF(MCR!T186="","",MCR!T186)</f>
        <v/>
      </c>
      <c r="U186" s="30"/>
      <c r="V186" s="64">
        <f t="shared" si="22"/>
        <v>0</v>
      </c>
      <c r="X186" s="64">
        <f t="shared" si="23"/>
        <v>0</v>
      </c>
      <c r="Z186" s="120"/>
      <c r="AB186" s="64">
        <f t="shared" si="17"/>
        <v>0</v>
      </c>
      <c r="AD186" s="66" t="str">
        <f t="shared" si="18"/>
        <v xml:space="preserve">  -  </v>
      </c>
      <c r="AE186" s="30"/>
      <c r="AG186" s="74" t="str">
        <f>IF(OR(AND(Summary!$D$15="General Business",PCR!D186="LTB"),AND(Summary!$D$15="Long Term Business",PCR!D186="GB")),"ERROR","")</f>
        <v/>
      </c>
      <c r="AI186" s="74" t="str">
        <f t="shared" si="19"/>
        <v/>
      </c>
    </row>
    <row r="187" spans="1:35" s="28" customFormat="1" ht="12.75" hidden="1" customHeight="1" outlineLevel="1" x14ac:dyDescent="0.3">
      <c r="A187" s="25"/>
      <c r="B187" s="107" t="str">
        <f>IF(MCR!B187="","",MCR!B187)</f>
        <v/>
      </c>
      <c r="D187" s="108" t="str">
        <f>IF(MCR!D187="","",MCR!D187)</f>
        <v/>
      </c>
      <c r="F187" s="109" t="str">
        <f>IF(MCR!F187="","",MCR!F187)</f>
        <v/>
      </c>
      <c r="H187" s="108" t="str">
        <f>IF(MCR!H187="","",MCR!H187)</f>
        <v/>
      </c>
      <c r="J187" s="3">
        <v>0</v>
      </c>
      <c r="L187" s="64">
        <f t="shared" si="16"/>
        <v>0</v>
      </c>
      <c r="N187" s="3"/>
      <c r="P187" s="64">
        <f t="shared" si="20"/>
        <v>0</v>
      </c>
      <c r="R187" s="66" t="str">
        <f t="shared" si="21"/>
        <v xml:space="preserve">  -  </v>
      </c>
      <c r="T187" s="119" t="str">
        <f>IF(MCR!T187="","",MCR!T187)</f>
        <v/>
      </c>
      <c r="U187" s="30"/>
      <c r="V187" s="64">
        <f t="shared" si="22"/>
        <v>0</v>
      </c>
      <c r="X187" s="64">
        <f t="shared" si="23"/>
        <v>0</v>
      </c>
      <c r="Z187" s="120"/>
      <c r="AB187" s="64">
        <f t="shared" si="17"/>
        <v>0</v>
      </c>
      <c r="AD187" s="66" t="str">
        <f t="shared" si="18"/>
        <v xml:space="preserve">  -  </v>
      </c>
      <c r="AE187" s="30"/>
      <c r="AG187" s="74" t="str">
        <f>IF(OR(AND(Summary!$D$15="General Business",PCR!D187="LTB"),AND(Summary!$D$15="Long Term Business",PCR!D187="GB")),"ERROR","")</f>
        <v/>
      </c>
      <c r="AI187" s="74" t="str">
        <f t="shared" si="19"/>
        <v/>
      </c>
    </row>
    <row r="188" spans="1:35" s="28" customFormat="1" ht="12.75" hidden="1" customHeight="1" outlineLevel="1" x14ac:dyDescent="0.3">
      <c r="A188" s="25"/>
      <c r="B188" s="107" t="str">
        <f>IF(MCR!B188="","",MCR!B188)</f>
        <v/>
      </c>
      <c r="D188" s="108" t="str">
        <f>IF(MCR!D188="","",MCR!D188)</f>
        <v/>
      </c>
      <c r="F188" s="109" t="str">
        <f>IF(MCR!F188="","",MCR!F188)</f>
        <v/>
      </c>
      <c r="H188" s="108" t="str">
        <f>IF(MCR!H188="","",MCR!H188)</f>
        <v/>
      </c>
      <c r="J188" s="3">
        <v>0</v>
      </c>
      <c r="L188" s="64">
        <f t="shared" si="16"/>
        <v>0</v>
      </c>
      <c r="N188" s="3"/>
      <c r="P188" s="64">
        <f t="shared" si="20"/>
        <v>0</v>
      </c>
      <c r="R188" s="66" t="str">
        <f t="shared" si="21"/>
        <v xml:space="preserve">  -  </v>
      </c>
      <c r="T188" s="119" t="str">
        <f>IF(MCR!T188="","",MCR!T188)</f>
        <v/>
      </c>
      <c r="U188" s="30"/>
      <c r="V188" s="64">
        <f t="shared" si="22"/>
        <v>0</v>
      </c>
      <c r="X188" s="64">
        <f t="shared" si="23"/>
        <v>0</v>
      </c>
      <c r="Z188" s="120"/>
      <c r="AB188" s="64">
        <f t="shared" si="17"/>
        <v>0</v>
      </c>
      <c r="AD188" s="66" t="str">
        <f t="shared" si="18"/>
        <v xml:space="preserve">  -  </v>
      </c>
      <c r="AE188" s="30"/>
      <c r="AG188" s="74" t="str">
        <f>IF(OR(AND(Summary!$D$15="General Business",PCR!D188="LTB"),AND(Summary!$D$15="Long Term Business",PCR!D188="GB")),"ERROR","")</f>
        <v/>
      </c>
      <c r="AI188" s="74" t="str">
        <f t="shared" si="19"/>
        <v/>
      </c>
    </row>
    <row r="189" spans="1:35" s="28" customFormat="1" ht="12.75" customHeight="1" collapsed="1" x14ac:dyDescent="0.3">
      <c r="A189" s="25"/>
      <c r="B189" s="107" t="str">
        <f>IF(MCR!B189="","",MCR!B189)</f>
        <v/>
      </c>
      <c r="D189" s="108" t="str">
        <f>IF(MCR!D189="","",MCR!D189)</f>
        <v/>
      </c>
      <c r="F189" s="109" t="str">
        <f>IF(MCR!F189="","",MCR!F189)</f>
        <v/>
      </c>
      <c r="H189" s="108" t="str">
        <f>IF(MCR!H189="","",MCR!H189)</f>
        <v/>
      </c>
      <c r="J189" s="3">
        <v>0</v>
      </c>
      <c r="L189" s="64">
        <f t="shared" si="16"/>
        <v>0</v>
      </c>
      <c r="N189" s="3"/>
      <c r="P189" s="64">
        <f t="shared" si="20"/>
        <v>0</v>
      </c>
      <c r="R189" s="66" t="str">
        <f t="shared" si="21"/>
        <v xml:space="preserve">  -  </v>
      </c>
      <c r="T189" s="119" t="str">
        <f>IF(MCR!T189="","",MCR!T189)</f>
        <v/>
      </c>
      <c r="U189" s="30"/>
      <c r="V189" s="64">
        <f t="shared" si="22"/>
        <v>0</v>
      </c>
      <c r="X189" s="64">
        <f t="shared" si="23"/>
        <v>0</v>
      </c>
      <c r="Z189" s="120"/>
      <c r="AB189" s="64">
        <f t="shared" si="17"/>
        <v>0</v>
      </c>
      <c r="AD189" s="66" t="str">
        <f t="shared" si="18"/>
        <v xml:space="preserve">  -  </v>
      </c>
      <c r="AE189" s="30"/>
      <c r="AG189" s="74" t="str">
        <f>IF(OR(AND(Summary!$D$15="General Business",PCR!D189="LTB"),AND(Summary!$D$15="Long Term Business",PCR!D189="GB")),"ERROR","")</f>
        <v/>
      </c>
      <c r="AI189" s="74" t="str">
        <f t="shared" si="19"/>
        <v/>
      </c>
    </row>
    <row r="190" spans="1:35" s="28" customFormat="1" ht="12.75" hidden="1" customHeight="1" outlineLevel="1" x14ac:dyDescent="0.3">
      <c r="A190" s="25"/>
      <c r="B190" s="107" t="str">
        <f>IF(MCR!B190="","",MCR!B190)</f>
        <v/>
      </c>
      <c r="D190" s="108" t="str">
        <f>IF(MCR!D190="","",MCR!D190)</f>
        <v/>
      </c>
      <c r="F190" s="109" t="str">
        <f>IF(MCR!F190="","",MCR!F190)</f>
        <v/>
      </c>
      <c r="H190" s="108" t="str">
        <f>IF(MCR!H190="","",MCR!H190)</f>
        <v/>
      </c>
      <c r="J190" s="3">
        <v>0</v>
      </c>
      <c r="L190" s="64">
        <f t="shared" si="16"/>
        <v>0</v>
      </c>
      <c r="N190" s="3"/>
      <c r="P190" s="64">
        <f t="shared" si="20"/>
        <v>0</v>
      </c>
      <c r="R190" s="66" t="str">
        <f t="shared" si="21"/>
        <v xml:space="preserve">  -  </v>
      </c>
      <c r="T190" s="119" t="str">
        <f>IF(MCR!T190="","",MCR!T190)</f>
        <v/>
      </c>
      <c r="U190" s="30"/>
      <c r="V190" s="64">
        <f t="shared" si="22"/>
        <v>0</v>
      </c>
      <c r="X190" s="64">
        <f t="shared" si="23"/>
        <v>0</v>
      </c>
      <c r="Z190" s="120"/>
      <c r="AB190" s="64">
        <f t="shared" si="17"/>
        <v>0</v>
      </c>
      <c r="AD190" s="66" t="str">
        <f t="shared" si="18"/>
        <v xml:space="preserve">  -  </v>
      </c>
      <c r="AE190" s="30"/>
      <c r="AG190" s="74" t="str">
        <f>IF(OR(AND(Summary!$D$15="General Business",PCR!D190="LTB"),AND(Summary!$D$15="Long Term Business",PCR!D190="GB")),"ERROR","")</f>
        <v/>
      </c>
      <c r="AI190" s="74" t="str">
        <f t="shared" si="19"/>
        <v/>
      </c>
    </row>
    <row r="191" spans="1:35" s="28" customFormat="1" ht="12.75" hidden="1" customHeight="1" outlineLevel="1" x14ac:dyDescent="0.3">
      <c r="A191" s="25"/>
      <c r="B191" s="107" t="str">
        <f>IF(MCR!B191="","",MCR!B191)</f>
        <v/>
      </c>
      <c r="D191" s="108" t="str">
        <f>IF(MCR!D191="","",MCR!D191)</f>
        <v/>
      </c>
      <c r="F191" s="109" t="str">
        <f>IF(MCR!F191="","",MCR!F191)</f>
        <v/>
      </c>
      <c r="H191" s="108" t="str">
        <f>IF(MCR!H191="","",MCR!H191)</f>
        <v/>
      </c>
      <c r="J191" s="3">
        <v>0</v>
      </c>
      <c r="L191" s="64">
        <f t="shared" si="16"/>
        <v>0</v>
      </c>
      <c r="N191" s="3"/>
      <c r="P191" s="64">
        <f t="shared" si="20"/>
        <v>0</v>
      </c>
      <c r="R191" s="66" t="str">
        <f t="shared" si="21"/>
        <v xml:space="preserve">  -  </v>
      </c>
      <c r="T191" s="119" t="str">
        <f>IF(MCR!T191="","",MCR!T191)</f>
        <v/>
      </c>
      <c r="U191" s="30"/>
      <c r="V191" s="64">
        <f t="shared" si="22"/>
        <v>0</v>
      </c>
      <c r="X191" s="64">
        <f t="shared" si="23"/>
        <v>0</v>
      </c>
      <c r="Z191" s="120"/>
      <c r="AB191" s="64">
        <f t="shared" si="17"/>
        <v>0</v>
      </c>
      <c r="AD191" s="66" t="str">
        <f t="shared" si="18"/>
        <v xml:space="preserve">  -  </v>
      </c>
      <c r="AE191" s="30"/>
      <c r="AG191" s="74" t="str">
        <f>IF(OR(AND(Summary!$D$15="General Business",PCR!D191="LTB"),AND(Summary!$D$15="Long Term Business",PCR!D191="GB")),"ERROR","")</f>
        <v/>
      </c>
      <c r="AI191" s="74" t="str">
        <f t="shared" si="19"/>
        <v/>
      </c>
    </row>
    <row r="192" spans="1:35" s="28" customFormat="1" ht="12.75" hidden="1" customHeight="1" outlineLevel="1" x14ac:dyDescent="0.3">
      <c r="A192" s="25"/>
      <c r="B192" s="107" t="str">
        <f>IF(MCR!B192="","",MCR!B192)</f>
        <v/>
      </c>
      <c r="D192" s="108" t="str">
        <f>IF(MCR!D192="","",MCR!D192)</f>
        <v/>
      </c>
      <c r="F192" s="109" t="str">
        <f>IF(MCR!F192="","",MCR!F192)</f>
        <v/>
      </c>
      <c r="H192" s="108" t="str">
        <f>IF(MCR!H192="","",MCR!H192)</f>
        <v/>
      </c>
      <c r="J192" s="3">
        <v>0</v>
      </c>
      <c r="L192" s="64">
        <f t="shared" si="16"/>
        <v>0</v>
      </c>
      <c r="N192" s="3"/>
      <c r="P192" s="64">
        <f t="shared" si="20"/>
        <v>0</v>
      </c>
      <c r="R192" s="66" t="str">
        <f t="shared" si="21"/>
        <v xml:space="preserve">  -  </v>
      </c>
      <c r="T192" s="119" t="str">
        <f>IF(MCR!T192="","",MCR!T192)</f>
        <v/>
      </c>
      <c r="U192" s="30"/>
      <c r="V192" s="64">
        <f t="shared" si="22"/>
        <v>0</v>
      </c>
      <c r="X192" s="64">
        <f t="shared" si="23"/>
        <v>0</v>
      </c>
      <c r="Z192" s="120"/>
      <c r="AB192" s="64">
        <f t="shared" si="17"/>
        <v>0</v>
      </c>
      <c r="AD192" s="66" t="str">
        <f t="shared" si="18"/>
        <v xml:space="preserve">  -  </v>
      </c>
      <c r="AE192" s="30"/>
      <c r="AG192" s="74" t="str">
        <f>IF(OR(AND(Summary!$D$15="General Business",PCR!D192="LTB"),AND(Summary!$D$15="Long Term Business",PCR!D192="GB")),"ERROR","")</f>
        <v/>
      </c>
      <c r="AI192" s="74" t="str">
        <f t="shared" si="19"/>
        <v/>
      </c>
    </row>
    <row r="193" spans="1:35" s="28" customFormat="1" ht="12.75" hidden="1" customHeight="1" outlineLevel="1" x14ac:dyDescent="0.3">
      <c r="A193" s="25"/>
      <c r="B193" s="107" t="str">
        <f>IF(MCR!B193="","",MCR!B193)</f>
        <v/>
      </c>
      <c r="D193" s="108" t="str">
        <f>IF(MCR!D193="","",MCR!D193)</f>
        <v/>
      </c>
      <c r="F193" s="109" t="str">
        <f>IF(MCR!F193="","",MCR!F193)</f>
        <v/>
      </c>
      <c r="H193" s="108" t="str">
        <f>IF(MCR!H193="","",MCR!H193)</f>
        <v/>
      </c>
      <c r="J193" s="3">
        <v>0</v>
      </c>
      <c r="L193" s="64">
        <f t="shared" si="16"/>
        <v>0</v>
      </c>
      <c r="N193" s="3"/>
      <c r="P193" s="64">
        <f t="shared" si="20"/>
        <v>0</v>
      </c>
      <c r="R193" s="66" t="str">
        <f t="shared" si="21"/>
        <v xml:space="preserve">  -  </v>
      </c>
      <c r="T193" s="119" t="str">
        <f>IF(MCR!T193="","",MCR!T193)</f>
        <v/>
      </c>
      <c r="U193" s="30"/>
      <c r="V193" s="64">
        <f t="shared" si="22"/>
        <v>0</v>
      </c>
      <c r="X193" s="64">
        <f t="shared" si="23"/>
        <v>0</v>
      </c>
      <c r="Z193" s="120"/>
      <c r="AB193" s="64">
        <f t="shared" si="17"/>
        <v>0</v>
      </c>
      <c r="AD193" s="66" t="str">
        <f t="shared" si="18"/>
        <v xml:space="preserve">  -  </v>
      </c>
      <c r="AE193" s="30"/>
      <c r="AG193" s="74" t="str">
        <f>IF(OR(AND(Summary!$D$15="General Business",PCR!D193="LTB"),AND(Summary!$D$15="Long Term Business",PCR!D193="GB")),"ERROR","")</f>
        <v/>
      </c>
      <c r="AI193" s="74" t="str">
        <f t="shared" si="19"/>
        <v/>
      </c>
    </row>
    <row r="194" spans="1:35" s="28" customFormat="1" ht="12.75" hidden="1" customHeight="1" outlineLevel="1" x14ac:dyDescent="0.3">
      <c r="A194" s="25"/>
      <c r="B194" s="107" t="str">
        <f>IF(MCR!B194="","",MCR!B194)</f>
        <v/>
      </c>
      <c r="D194" s="108" t="str">
        <f>IF(MCR!D194="","",MCR!D194)</f>
        <v/>
      </c>
      <c r="F194" s="109" t="str">
        <f>IF(MCR!F194="","",MCR!F194)</f>
        <v/>
      </c>
      <c r="H194" s="108" t="str">
        <f>IF(MCR!H194="","",MCR!H194)</f>
        <v/>
      </c>
      <c r="J194" s="3">
        <v>0</v>
      </c>
      <c r="L194" s="64">
        <f t="shared" si="16"/>
        <v>0</v>
      </c>
      <c r="N194" s="3"/>
      <c r="P194" s="64">
        <f t="shared" si="20"/>
        <v>0</v>
      </c>
      <c r="R194" s="66" t="str">
        <f t="shared" si="21"/>
        <v xml:space="preserve">  -  </v>
      </c>
      <c r="T194" s="119" t="str">
        <f>IF(MCR!T194="","",MCR!T194)</f>
        <v/>
      </c>
      <c r="U194" s="30"/>
      <c r="V194" s="64">
        <f t="shared" si="22"/>
        <v>0</v>
      </c>
      <c r="X194" s="64">
        <f t="shared" si="23"/>
        <v>0</v>
      </c>
      <c r="Z194" s="120"/>
      <c r="AB194" s="64">
        <f t="shared" si="17"/>
        <v>0</v>
      </c>
      <c r="AD194" s="66" t="str">
        <f t="shared" si="18"/>
        <v xml:space="preserve">  -  </v>
      </c>
      <c r="AE194" s="30"/>
      <c r="AG194" s="74" t="str">
        <f>IF(OR(AND(Summary!$D$15="General Business",PCR!D194="LTB"),AND(Summary!$D$15="Long Term Business",PCR!D194="GB")),"ERROR","")</f>
        <v/>
      </c>
      <c r="AI194" s="74" t="str">
        <f t="shared" si="19"/>
        <v/>
      </c>
    </row>
    <row r="195" spans="1:35" s="28" customFormat="1" ht="12.75" hidden="1" customHeight="1" outlineLevel="1" x14ac:dyDescent="0.3">
      <c r="A195" s="25"/>
      <c r="B195" s="107" t="str">
        <f>IF(MCR!B195="","",MCR!B195)</f>
        <v/>
      </c>
      <c r="D195" s="108" t="str">
        <f>IF(MCR!D195="","",MCR!D195)</f>
        <v/>
      </c>
      <c r="F195" s="109" t="str">
        <f>IF(MCR!F195="","",MCR!F195)</f>
        <v/>
      </c>
      <c r="H195" s="108" t="str">
        <f>IF(MCR!H195="","",MCR!H195)</f>
        <v/>
      </c>
      <c r="J195" s="3">
        <v>0</v>
      </c>
      <c r="L195" s="64">
        <f t="shared" si="16"/>
        <v>0</v>
      </c>
      <c r="N195" s="3"/>
      <c r="P195" s="64">
        <f t="shared" si="20"/>
        <v>0</v>
      </c>
      <c r="R195" s="66" t="str">
        <f t="shared" si="21"/>
        <v xml:space="preserve">  -  </v>
      </c>
      <c r="T195" s="119" t="str">
        <f>IF(MCR!T195="","",MCR!T195)</f>
        <v/>
      </c>
      <c r="U195" s="30"/>
      <c r="V195" s="64">
        <f t="shared" si="22"/>
        <v>0</v>
      </c>
      <c r="X195" s="64">
        <f t="shared" si="23"/>
        <v>0</v>
      </c>
      <c r="Z195" s="120"/>
      <c r="AB195" s="64">
        <f t="shared" si="17"/>
        <v>0</v>
      </c>
      <c r="AD195" s="66" t="str">
        <f t="shared" si="18"/>
        <v xml:space="preserve">  -  </v>
      </c>
      <c r="AE195" s="30"/>
      <c r="AG195" s="74" t="str">
        <f>IF(OR(AND(Summary!$D$15="General Business",PCR!D195="LTB"),AND(Summary!$D$15="Long Term Business",PCR!D195="GB")),"ERROR","")</f>
        <v/>
      </c>
      <c r="AI195" s="74" t="str">
        <f t="shared" si="19"/>
        <v/>
      </c>
    </row>
    <row r="196" spans="1:35" s="28" customFormat="1" ht="12.75" hidden="1" customHeight="1" outlineLevel="1" x14ac:dyDescent="0.3">
      <c r="A196" s="25"/>
      <c r="B196" s="107" t="str">
        <f>IF(MCR!B196="","",MCR!B196)</f>
        <v/>
      </c>
      <c r="D196" s="108" t="str">
        <f>IF(MCR!D196="","",MCR!D196)</f>
        <v/>
      </c>
      <c r="F196" s="109" t="str">
        <f>IF(MCR!F196="","",MCR!F196)</f>
        <v/>
      </c>
      <c r="H196" s="108" t="str">
        <f>IF(MCR!H196="","",MCR!H196)</f>
        <v/>
      </c>
      <c r="J196" s="3">
        <v>0</v>
      </c>
      <c r="L196" s="64">
        <f t="shared" si="16"/>
        <v>0</v>
      </c>
      <c r="N196" s="3"/>
      <c r="P196" s="64">
        <f t="shared" si="20"/>
        <v>0</v>
      </c>
      <c r="R196" s="66" t="str">
        <f t="shared" si="21"/>
        <v xml:space="preserve">  -  </v>
      </c>
      <c r="T196" s="119" t="str">
        <f>IF(MCR!T196="","",MCR!T196)</f>
        <v/>
      </c>
      <c r="U196" s="30"/>
      <c r="V196" s="64">
        <f t="shared" si="22"/>
        <v>0</v>
      </c>
      <c r="X196" s="64">
        <f t="shared" si="23"/>
        <v>0</v>
      </c>
      <c r="Z196" s="120"/>
      <c r="AB196" s="64">
        <f t="shared" si="17"/>
        <v>0</v>
      </c>
      <c r="AD196" s="66" t="str">
        <f t="shared" si="18"/>
        <v xml:space="preserve">  -  </v>
      </c>
      <c r="AE196" s="30"/>
      <c r="AG196" s="74" t="str">
        <f>IF(OR(AND(Summary!$D$15="General Business",PCR!D196="LTB"),AND(Summary!$D$15="Long Term Business",PCR!D196="GB")),"ERROR","")</f>
        <v/>
      </c>
      <c r="AI196" s="74" t="str">
        <f t="shared" si="19"/>
        <v/>
      </c>
    </row>
    <row r="197" spans="1:35" s="28" customFormat="1" ht="12.75" hidden="1" customHeight="1" outlineLevel="1" x14ac:dyDescent="0.3">
      <c r="A197" s="25"/>
      <c r="B197" s="107" t="str">
        <f>IF(MCR!B197="","",MCR!B197)</f>
        <v/>
      </c>
      <c r="D197" s="108" t="str">
        <f>IF(MCR!D197="","",MCR!D197)</f>
        <v/>
      </c>
      <c r="F197" s="109" t="str">
        <f>IF(MCR!F197="","",MCR!F197)</f>
        <v/>
      </c>
      <c r="H197" s="108" t="str">
        <f>IF(MCR!H197="","",MCR!H197)</f>
        <v/>
      </c>
      <c r="J197" s="3">
        <v>0</v>
      </c>
      <c r="L197" s="64">
        <f t="shared" si="16"/>
        <v>0</v>
      </c>
      <c r="N197" s="3"/>
      <c r="P197" s="64">
        <f t="shared" si="20"/>
        <v>0</v>
      </c>
      <c r="R197" s="66" t="str">
        <f t="shared" si="21"/>
        <v xml:space="preserve">  -  </v>
      </c>
      <c r="T197" s="119" t="str">
        <f>IF(MCR!T197="","",MCR!T197)</f>
        <v/>
      </c>
      <c r="U197" s="30"/>
      <c r="V197" s="64">
        <f t="shared" si="22"/>
        <v>0</v>
      </c>
      <c r="X197" s="64">
        <f t="shared" si="23"/>
        <v>0</v>
      </c>
      <c r="Z197" s="120"/>
      <c r="AB197" s="64">
        <f t="shared" si="17"/>
        <v>0</v>
      </c>
      <c r="AD197" s="66" t="str">
        <f t="shared" si="18"/>
        <v xml:space="preserve">  -  </v>
      </c>
      <c r="AE197" s="30"/>
      <c r="AG197" s="74" t="str">
        <f>IF(OR(AND(Summary!$D$15="General Business",PCR!D197="LTB"),AND(Summary!$D$15="Long Term Business",PCR!D197="GB")),"ERROR","")</f>
        <v/>
      </c>
      <c r="AI197" s="74" t="str">
        <f t="shared" si="19"/>
        <v/>
      </c>
    </row>
    <row r="198" spans="1:35" s="28" customFormat="1" ht="12.75" hidden="1" customHeight="1" outlineLevel="1" x14ac:dyDescent="0.3">
      <c r="A198" s="25"/>
      <c r="B198" s="107" t="str">
        <f>IF(MCR!B198="","",MCR!B198)</f>
        <v/>
      </c>
      <c r="D198" s="108" t="str">
        <f>IF(MCR!D198="","",MCR!D198)</f>
        <v/>
      </c>
      <c r="F198" s="109" t="str">
        <f>IF(MCR!F198="","",MCR!F198)</f>
        <v/>
      </c>
      <c r="H198" s="108" t="str">
        <f>IF(MCR!H198="","",MCR!H198)</f>
        <v/>
      </c>
      <c r="J198" s="3">
        <v>0</v>
      </c>
      <c r="L198" s="64">
        <f t="shared" si="16"/>
        <v>0</v>
      </c>
      <c r="N198" s="3"/>
      <c r="P198" s="64">
        <f t="shared" si="20"/>
        <v>0</v>
      </c>
      <c r="R198" s="66" t="str">
        <f t="shared" si="21"/>
        <v xml:space="preserve">  -  </v>
      </c>
      <c r="T198" s="119" t="str">
        <f>IF(MCR!T198="","",MCR!T198)</f>
        <v/>
      </c>
      <c r="U198" s="30"/>
      <c r="V198" s="64">
        <f t="shared" si="22"/>
        <v>0</v>
      </c>
      <c r="X198" s="64">
        <f t="shared" si="23"/>
        <v>0</v>
      </c>
      <c r="Z198" s="120"/>
      <c r="AB198" s="64">
        <f t="shared" si="17"/>
        <v>0</v>
      </c>
      <c r="AD198" s="66" t="str">
        <f t="shared" si="18"/>
        <v xml:space="preserve">  -  </v>
      </c>
      <c r="AE198" s="30"/>
      <c r="AG198" s="74" t="str">
        <f>IF(OR(AND(Summary!$D$15="General Business",PCR!D198="LTB"),AND(Summary!$D$15="Long Term Business",PCR!D198="GB")),"ERROR","")</f>
        <v/>
      </c>
      <c r="AI198" s="74" t="str">
        <f t="shared" si="19"/>
        <v/>
      </c>
    </row>
    <row r="199" spans="1:35" s="28" customFormat="1" ht="12.75" hidden="1" customHeight="1" outlineLevel="1" x14ac:dyDescent="0.3">
      <c r="A199" s="25"/>
      <c r="B199" s="107" t="str">
        <f>IF(MCR!B199="","",MCR!B199)</f>
        <v/>
      </c>
      <c r="D199" s="108" t="str">
        <f>IF(MCR!D199="","",MCR!D199)</f>
        <v/>
      </c>
      <c r="F199" s="109" t="str">
        <f>IF(MCR!F199="","",MCR!F199)</f>
        <v/>
      </c>
      <c r="H199" s="108" t="str">
        <f>IF(MCR!H199="","",MCR!H199)</f>
        <v/>
      </c>
      <c r="J199" s="3">
        <v>0</v>
      </c>
      <c r="L199" s="64">
        <f t="shared" si="16"/>
        <v>0</v>
      </c>
      <c r="N199" s="3"/>
      <c r="P199" s="64">
        <f t="shared" si="20"/>
        <v>0</v>
      </c>
      <c r="R199" s="66" t="str">
        <f t="shared" si="21"/>
        <v xml:space="preserve">  -  </v>
      </c>
      <c r="T199" s="119" t="str">
        <f>IF(MCR!T199="","",MCR!T199)</f>
        <v/>
      </c>
      <c r="U199" s="30"/>
      <c r="V199" s="64">
        <f t="shared" si="22"/>
        <v>0</v>
      </c>
      <c r="X199" s="64">
        <f t="shared" si="23"/>
        <v>0</v>
      </c>
      <c r="Z199" s="120"/>
      <c r="AB199" s="64">
        <f t="shared" si="17"/>
        <v>0</v>
      </c>
      <c r="AD199" s="66" t="str">
        <f t="shared" si="18"/>
        <v xml:space="preserve">  -  </v>
      </c>
      <c r="AE199" s="30"/>
      <c r="AG199" s="74" t="str">
        <f>IF(OR(AND(Summary!$D$15="General Business",PCR!D199="LTB"),AND(Summary!$D$15="Long Term Business",PCR!D199="GB")),"ERROR","")</f>
        <v/>
      </c>
      <c r="AI199" s="74" t="str">
        <f t="shared" si="19"/>
        <v/>
      </c>
    </row>
    <row r="200" spans="1:35" s="28" customFormat="1" ht="12.75" hidden="1" customHeight="1" outlineLevel="1" x14ac:dyDescent="0.3">
      <c r="A200" s="25"/>
      <c r="B200" s="107" t="str">
        <f>IF(MCR!B200="","",MCR!B200)</f>
        <v/>
      </c>
      <c r="D200" s="108" t="str">
        <f>IF(MCR!D200="","",MCR!D200)</f>
        <v/>
      </c>
      <c r="F200" s="109" t="str">
        <f>IF(MCR!F200="","",MCR!F200)</f>
        <v/>
      </c>
      <c r="H200" s="108" t="str">
        <f>IF(MCR!H200="","",MCR!H200)</f>
        <v/>
      </c>
      <c r="J200" s="3">
        <v>0</v>
      </c>
      <c r="L200" s="64">
        <f t="shared" si="16"/>
        <v>0</v>
      </c>
      <c r="N200" s="3"/>
      <c r="P200" s="64">
        <f t="shared" si="20"/>
        <v>0</v>
      </c>
      <c r="R200" s="66" t="str">
        <f t="shared" si="21"/>
        <v xml:space="preserve">  -  </v>
      </c>
      <c r="T200" s="119" t="str">
        <f>IF(MCR!T200="","",MCR!T200)</f>
        <v/>
      </c>
      <c r="U200" s="30"/>
      <c r="V200" s="64">
        <f t="shared" si="22"/>
        <v>0</v>
      </c>
      <c r="X200" s="64">
        <f t="shared" si="23"/>
        <v>0</v>
      </c>
      <c r="Z200" s="120"/>
      <c r="AB200" s="64">
        <f t="shared" si="17"/>
        <v>0</v>
      </c>
      <c r="AD200" s="66" t="str">
        <f t="shared" si="18"/>
        <v xml:space="preserve">  -  </v>
      </c>
      <c r="AE200" s="30"/>
      <c r="AG200" s="74" t="str">
        <f>IF(OR(AND(Summary!$D$15="General Business",PCR!D200="LTB"),AND(Summary!$D$15="Long Term Business",PCR!D200="GB")),"ERROR","")</f>
        <v/>
      </c>
      <c r="AI200" s="74" t="str">
        <f t="shared" si="19"/>
        <v/>
      </c>
    </row>
    <row r="201" spans="1:35" s="28" customFormat="1" ht="12.75" hidden="1" customHeight="1" outlineLevel="1" x14ac:dyDescent="0.3">
      <c r="A201" s="25"/>
      <c r="B201" s="107" t="str">
        <f>IF(MCR!B201="","",MCR!B201)</f>
        <v/>
      </c>
      <c r="D201" s="108" t="str">
        <f>IF(MCR!D201="","",MCR!D201)</f>
        <v/>
      </c>
      <c r="F201" s="109" t="str">
        <f>IF(MCR!F201="","",MCR!F201)</f>
        <v/>
      </c>
      <c r="H201" s="108" t="str">
        <f>IF(MCR!H201="","",MCR!H201)</f>
        <v/>
      </c>
      <c r="J201" s="3">
        <v>0</v>
      </c>
      <c r="L201" s="64">
        <f t="shared" si="16"/>
        <v>0</v>
      </c>
      <c r="N201" s="3"/>
      <c r="P201" s="64">
        <f t="shared" si="20"/>
        <v>0</v>
      </c>
      <c r="R201" s="66" t="str">
        <f t="shared" si="21"/>
        <v xml:space="preserve">  -  </v>
      </c>
      <c r="T201" s="119" t="str">
        <f>IF(MCR!T201="","",MCR!T201)</f>
        <v/>
      </c>
      <c r="U201" s="30"/>
      <c r="V201" s="64">
        <f t="shared" si="22"/>
        <v>0</v>
      </c>
      <c r="X201" s="64">
        <f t="shared" si="23"/>
        <v>0</v>
      </c>
      <c r="Z201" s="120"/>
      <c r="AB201" s="64">
        <f t="shared" si="17"/>
        <v>0</v>
      </c>
      <c r="AD201" s="66" t="str">
        <f t="shared" si="18"/>
        <v xml:space="preserve">  -  </v>
      </c>
      <c r="AE201" s="30"/>
      <c r="AG201" s="74" t="str">
        <f>IF(OR(AND(Summary!$D$15="General Business",PCR!D201="LTB"),AND(Summary!$D$15="Long Term Business",PCR!D201="GB")),"ERROR","")</f>
        <v/>
      </c>
      <c r="AI201" s="74" t="str">
        <f t="shared" si="19"/>
        <v/>
      </c>
    </row>
    <row r="202" spans="1:35" s="28" customFormat="1" ht="12.75" hidden="1" customHeight="1" outlineLevel="1" x14ac:dyDescent="0.3">
      <c r="A202" s="25"/>
      <c r="B202" s="107" t="str">
        <f>IF(MCR!B202="","",MCR!B202)</f>
        <v/>
      </c>
      <c r="D202" s="108" t="str">
        <f>IF(MCR!D202="","",MCR!D202)</f>
        <v/>
      </c>
      <c r="F202" s="109" t="str">
        <f>IF(MCR!F202="","",MCR!F202)</f>
        <v/>
      </c>
      <c r="H202" s="108" t="str">
        <f>IF(MCR!H202="","",MCR!H202)</f>
        <v/>
      </c>
      <c r="J202" s="3">
        <v>0</v>
      </c>
      <c r="L202" s="64">
        <f t="shared" si="16"/>
        <v>0</v>
      </c>
      <c r="N202" s="3"/>
      <c r="P202" s="64">
        <f t="shared" si="20"/>
        <v>0</v>
      </c>
      <c r="R202" s="66" t="str">
        <f t="shared" si="21"/>
        <v xml:space="preserve">  -  </v>
      </c>
      <c r="T202" s="119" t="str">
        <f>IF(MCR!T202="","",MCR!T202)</f>
        <v/>
      </c>
      <c r="U202" s="30"/>
      <c r="V202" s="64">
        <f t="shared" si="22"/>
        <v>0</v>
      </c>
      <c r="X202" s="64">
        <f t="shared" si="23"/>
        <v>0</v>
      </c>
      <c r="Z202" s="120"/>
      <c r="AB202" s="64">
        <f t="shared" si="17"/>
        <v>0</v>
      </c>
      <c r="AD202" s="66" t="str">
        <f t="shared" si="18"/>
        <v xml:space="preserve">  -  </v>
      </c>
      <c r="AE202" s="30"/>
      <c r="AG202" s="74" t="str">
        <f>IF(OR(AND(Summary!$D$15="General Business",PCR!D202="LTB"),AND(Summary!$D$15="Long Term Business",PCR!D202="GB")),"ERROR","")</f>
        <v/>
      </c>
      <c r="AI202" s="74" t="str">
        <f t="shared" si="19"/>
        <v/>
      </c>
    </row>
    <row r="203" spans="1:35" s="28" customFormat="1" ht="12.75" hidden="1" customHeight="1" outlineLevel="1" x14ac:dyDescent="0.3">
      <c r="A203" s="25"/>
      <c r="B203" s="107" t="str">
        <f>IF(MCR!B203="","",MCR!B203)</f>
        <v/>
      </c>
      <c r="D203" s="108" t="str">
        <f>IF(MCR!D203="","",MCR!D203)</f>
        <v/>
      </c>
      <c r="F203" s="109" t="str">
        <f>IF(MCR!F203="","",MCR!F203)</f>
        <v/>
      </c>
      <c r="H203" s="108" t="str">
        <f>IF(MCR!H203="","",MCR!H203)</f>
        <v/>
      </c>
      <c r="J203" s="3">
        <v>0</v>
      </c>
      <c r="L203" s="64">
        <f t="shared" si="16"/>
        <v>0</v>
      </c>
      <c r="N203" s="3"/>
      <c r="P203" s="64">
        <f t="shared" si="20"/>
        <v>0</v>
      </c>
      <c r="R203" s="66" t="str">
        <f t="shared" si="21"/>
        <v xml:space="preserve">  -  </v>
      </c>
      <c r="T203" s="119" t="str">
        <f>IF(MCR!T203="","",MCR!T203)</f>
        <v/>
      </c>
      <c r="U203" s="30"/>
      <c r="V203" s="64">
        <f t="shared" si="22"/>
        <v>0</v>
      </c>
      <c r="X203" s="64">
        <f t="shared" si="23"/>
        <v>0</v>
      </c>
      <c r="Z203" s="120"/>
      <c r="AB203" s="64">
        <f t="shared" si="17"/>
        <v>0</v>
      </c>
      <c r="AD203" s="66" t="str">
        <f t="shared" si="18"/>
        <v xml:space="preserve">  -  </v>
      </c>
      <c r="AE203" s="30"/>
      <c r="AG203" s="74" t="str">
        <f>IF(OR(AND(Summary!$D$15="General Business",PCR!D203="LTB"),AND(Summary!$D$15="Long Term Business",PCR!D203="GB")),"ERROR","")</f>
        <v/>
      </c>
      <c r="AI203" s="74" t="str">
        <f t="shared" si="19"/>
        <v/>
      </c>
    </row>
    <row r="204" spans="1:35" s="28" customFormat="1" ht="12.75" hidden="1" customHeight="1" outlineLevel="1" x14ac:dyDescent="0.3">
      <c r="A204" s="25"/>
      <c r="B204" s="107" t="str">
        <f>IF(MCR!B204="","",MCR!B204)</f>
        <v/>
      </c>
      <c r="D204" s="108" t="str">
        <f>IF(MCR!D204="","",MCR!D204)</f>
        <v/>
      </c>
      <c r="F204" s="109" t="str">
        <f>IF(MCR!F204="","",MCR!F204)</f>
        <v/>
      </c>
      <c r="H204" s="108" t="str">
        <f>IF(MCR!H204="","",MCR!H204)</f>
        <v/>
      </c>
      <c r="J204" s="3">
        <v>0</v>
      </c>
      <c r="L204" s="64">
        <f t="shared" si="16"/>
        <v>0</v>
      </c>
      <c r="N204" s="3"/>
      <c r="P204" s="64">
        <f t="shared" si="20"/>
        <v>0</v>
      </c>
      <c r="R204" s="66" t="str">
        <f t="shared" si="21"/>
        <v xml:space="preserve">  -  </v>
      </c>
      <c r="T204" s="119" t="str">
        <f>IF(MCR!T204="","",MCR!T204)</f>
        <v/>
      </c>
      <c r="U204" s="30"/>
      <c r="V204" s="64">
        <f t="shared" si="22"/>
        <v>0</v>
      </c>
      <c r="X204" s="64">
        <f t="shared" si="23"/>
        <v>0</v>
      </c>
      <c r="Z204" s="120"/>
      <c r="AB204" s="64">
        <f t="shared" si="17"/>
        <v>0</v>
      </c>
      <c r="AD204" s="66" t="str">
        <f t="shared" si="18"/>
        <v xml:space="preserve">  -  </v>
      </c>
      <c r="AE204" s="30"/>
      <c r="AG204" s="74" t="str">
        <f>IF(OR(AND(Summary!$D$15="General Business",PCR!D204="LTB"),AND(Summary!$D$15="Long Term Business",PCR!D204="GB")),"ERROR","")</f>
        <v/>
      </c>
      <c r="AI204" s="74" t="str">
        <f t="shared" si="19"/>
        <v/>
      </c>
    </row>
    <row r="205" spans="1:35" s="28" customFormat="1" ht="12.75" hidden="1" customHeight="1" outlineLevel="1" x14ac:dyDescent="0.3">
      <c r="A205" s="25"/>
      <c r="B205" s="107" t="str">
        <f>IF(MCR!B205="","",MCR!B205)</f>
        <v/>
      </c>
      <c r="D205" s="108" t="str">
        <f>IF(MCR!D205="","",MCR!D205)</f>
        <v/>
      </c>
      <c r="F205" s="109" t="str">
        <f>IF(MCR!F205="","",MCR!F205)</f>
        <v/>
      </c>
      <c r="H205" s="108" t="str">
        <f>IF(MCR!H205="","",MCR!H205)</f>
        <v/>
      </c>
      <c r="J205" s="3">
        <v>0</v>
      </c>
      <c r="L205" s="64">
        <f t="shared" si="16"/>
        <v>0</v>
      </c>
      <c r="N205" s="3"/>
      <c r="P205" s="64">
        <f t="shared" si="20"/>
        <v>0</v>
      </c>
      <c r="R205" s="66" t="str">
        <f t="shared" si="21"/>
        <v xml:space="preserve">  -  </v>
      </c>
      <c r="T205" s="119" t="str">
        <f>IF(MCR!T205="","",MCR!T205)</f>
        <v/>
      </c>
      <c r="U205" s="30"/>
      <c r="V205" s="64">
        <f t="shared" si="22"/>
        <v>0</v>
      </c>
      <c r="X205" s="64">
        <f t="shared" si="23"/>
        <v>0</v>
      </c>
      <c r="Z205" s="120"/>
      <c r="AB205" s="64">
        <f t="shared" si="17"/>
        <v>0</v>
      </c>
      <c r="AD205" s="66" t="str">
        <f t="shared" si="18"/>
        <v xml:space="preserve">  -  </v>
      </c>
      <c r="AE205" s="30"/>
      <c r="AG205" s="74" t="str">
        <f>IF(OR(AND(Summary!$D$15="General Business",PCR!D205="LTB"),AND(Summary!$D$15="Long Term Business",PCR!D205="GB")),"ERROR","")</f>
        <v/>
      </c>
      <c r="AI205" s="74" t="str">
        <f t="shared" si="19"/>
        <v/>
      </c>
    </row>
    <row r="206" spans="1:35" s="28" customFormat="1" ht="12.75" hidden="1" customHeight="1" outlineLevel="1" x14ac:dyDescent="0.3">
      <c r="A206" s="25"/>
      <c r="B206" s="107" t="str">
        <f>IF(MCR!B206="","",MCR!B206)</f>
        <v/>
      </c>
      <c r="D206" s="108" t="str">
        <f>IF(MCR!D206="","",MCR!D206)</f>
        <v/>
      </c>
      <c r="F206" s="109" t="str">
        <f>IF(MCR!F206="","",MCR!F206)</f>
        <v/>
      </c>
      <c r="H206" s="108" t="str">
        <f>IF(MCR!H206="","",MCR!H206)</f>
        <v/>
      </c>
      <c r="J206" s="3">
        <v>0</v>
      </c>
      <c r="L206" s="64">
        <f t="shared" si="16"/>
        <v>0</v>
      </c>
      <c r="N206" s="3"/>
      <c r="P206" s="64">
        <f t="shared" si="20"/>
        <v>0</v>
      </c>
      <c r="R206" s="66" t="str">
        <f t="shared" si="21"/>
        <v xml:space="preserve">  -  </v>
      </c>
      <c r="T206" s="119" t="str">
        <f>IF(MCR!T206="","",MCR!T206)</f>
        <v/>
      </c>
      <c r="U206" s="30"/>
      <c r="V206" s="64">
        <f t="shared" si="22"/>
        <v>0</v>
      </c>
      <c r="X206" s="64">
        <f t="shared" si="23"/>
        <v>0</v>
      </c>
      <c r="Z206" s="120"/>
      <c r="AB206" s="64">
        <f t="shared" si="17"/>
        <v>0</v>
      </c>
      <c r="AD206" s="66" t="str">
        <f t="shared" si="18"/>
        <v xml:space="preserve">  -  </v>
      </c>
      <c r="AE206" s="30"/>
      <c r="AG206" s="74" t="str">
        <f>IF(OR(AND(Summary!$D$15="General Business",PCR!D206="LTB"),AND(Summary!$D$15="Long Term Business",PCR!D206="GB")),"ERROR","")</f>
        <v/>
      </c>
      <c r="AI206" s="74" t="str">
        <f t="shared" si="19"/>
        <v/>
      </c>
    </row>
    <row r="207" spans="1:35" s="28" customFormat="1" ht="12.75" hidden="1" customHeight="1" outlineLevel="1" x14ac:dyDescent="0.3">
      <c r="A207" s="25"/>
      <c r="B207" s="107" t="str">
        <f>IF(MCR!B207="","",MCR!B207)</f>
        <v/>
      </c>
      <c r="D207" s="108" t="str">
        <f>IF(MCR!D207="","",MCR!D207)</f>
        <v/>
      </c>
      <c r="F207" s="109" t="str">
        <f>IF(MCR!F207="","",MCR!F207)</f>
        <v/>
      </c>
      <c r="H207" s="108" t="str">
        <f>IF(MCR!H207="","",MCR!H207)</f>
        <v/>
      </c>
      <c r="J207" s="3">
        <v>0</v>
      </c>
      <c r="L207" s="64">
        <f t="shared" si="16"/>
        <v>0</v>
      </c>
      <c r="N207" s="3"/>
      <c r="P207" s="64">
        <f t="shared" si="20"/>
        <v>0</v>
      </c>
      <c r="R207" s="66" t="str">
        <f t="shared" si="21"/>
        <v xml:space="preserve">  -  </v>
      </c>
      <c r="T207" s="119" t="str">
        <f>IF(MCR!T207="","",MCR!T207)</f>
        <v/>
      </c>
      <c r="U207" s="30"/>
      <c r="V207" s="64">
        <f t="shared" si="22"/>
        <v>0</v>
      </c>
      <c r="X207" s="64">
        <f t="shared" si="23"/>
        <v>0</v>
      </c>
      <c r="Z207" s="120"/>
      <c r="AB207" s="64">
        <f t="shared" si="17"/>
        <v>0</v>
      </c>
      <c r="AD207" s="66" t="str">
        <f t="shared" si="18"/>
        <v xml:space="preserve">  -  </v>
      </c>
      <c r="AE207" s="30"/>
      <c r="AG207" s="74" t="str">
        <f>IF(OR(AND(Summary!$D$15="General Business",PCR!D207="LTB"),AND(Summary!$D$15="Long Term Business",PCR!D207="GB")),"ERROR","")</f>
        <v/>
      </c>
      <c r="AI207" s="74" t="str">
        <f t="shared" si="19"/>
        <v/>
      </c>
    </row>
    <row r="208" spans="1:35" s="28" customFormat="1" ht="12.75" hidden="1" customHeight="1" outlineLevel="1" x14ac:dyDescent="0.3">
      <c r="A208" s="25"/>
      <c r="B208" s="107" t="str">
        <f>IF(MCR!B208="","",MCR!B208)</f>
        <v/>
      </c>
      <c r="D208" s="108" t="str">
        <f>IF(MCR!D208="","",MCR!D208)</f>
        <v/>
      </c>
      <c r="F208" s="109" t="str">
        <f>IF(MCR!F208="","",MCR!F208)</f>
        <v/>
      </c>
      <c r="H208" s="108" t="str">
        <f>IF(MCR!H208="","",MCR!H208)</f>
        <v/>
      </c>
      <c r="J208" s="3">
        <v>0</v>
      </c>
      <c r="L208" s="64">
        <f t="shared" si="16"/>
        <v>0</v>
      </c>
      <c r="N208" s="3"/>
      <c r="P208" s="64">
        <f t="shared" si="20"/>
        <v>0</v>
      </c>
      <c r="R208" s="66" t="str">
        <f t="shared" si="21"/>
        <v xml:space="preserve">  -  </v>
      </c>
      <c r="T208" s="119" t="str">
        <f>IF(MCR!T208="","",MCR!T208)</f>
        <v/>
      </c>
      <c r="U208" s="30"/>
      <c r="V208" s="64">
        <f t="shared" si="22"/>
        <v>0</v>
      </c>
      <c r="X208" s="64">
        <f t="shared" si="23"/>
        <v>0</v>
      </c>
      <c r="Z208" s="120"/>
      <c r="AB208" s="64">
        <f t="shared" si="17"/>
        <v>0</v>
      </c>
      <c r="AD208" s="66" t="str">
        <f t="shared" si="18"/>
        <v xml:space="preserve">  -  </v>
      </c>
      <c r="AE208" s="30"/>
      <c r="AG208" s="74" t="str">
        <f>IF(OR(AND(Summary!$D$15="General Business",PCR!D208="LTB"),AND(Summary!$D$15="Long Term Business",PCR!D208="GB")),"ERROR","")</f>
        <v/>
      </c>
      <c r="AI208" s="74" t="str">
        <f t="shared" si="19"/>
        <v/>
      </c>
    </row>
    <row r="209" spans="1:35" s="28" customFormat="1" ht="12.75" hidden="1" customHeight="1" outlineLevel="1" x14ac:dyDescent="0.3">
      <c r="A209" s="25"/>
      <c r="B209" s="107" t="str">
        <f>IF(MCR!B209="","",MCR!B209)</f>
        <v/>
      </c>
      <c r="D209" s="108" t="str">
        <f>IF(MCR!D209="","",MCR!D209)</f>
        <v/>
      </c>
      <c r="F209" s="109" t="str">
        <f>IF(MCR!F209="","",MCR!F209)</f>
        <v/>
      </c>
      <c r="H209" s="108" t="str">
        <f>IF(MCR!H209="","",MCR!H209)</f>
        <v/>
      </c>
      <c r="J209" s="3">
        <v>0</v>
      </c>
      <c r="L209" s="64">
        <f t="shared" si="16"/>
        <v>0</v>
      </c>
      <c r="N209" s="3"/>
      <c r="P209" s="64">
        <f t="shared" si="20"/>
        <v>0</v>
      </c>
      <c r="R209" s="66" t="str">
        <f t="shared" si="21"/>
        <v xml:space="preserve">  -  </v>
      </c>
      <c r="T209" s="119" t="str">
        <f>IF(MCR!T209="","",MCR!T209)</f>
        <v/>
      </c>
      <c r="U209" s="30"/>
      <c r="V209" s="64">
        <f t="shared" si="22"/>
        <v>0</v>
      </c>
      <c r="X209" s="64">
        <f t="shared" si="23"/>
        <v>0</v>
      </c>
      <c r="Z209" s="120"/>
      <c r="AB209" s="64">
        <f t="shared" si="17"/>
        <v>0</v>
      </c>
      <c r="AD209" s="66" t="str">
        <f t="shared" si="18"/>
        <v xml:space="preserve">  -  </v>
      </c>
      <c r="AE209" s="30"/>
      <c r="AG209" s="74" t="str">
        <f>IF(OR(AND(Summary!$D$15="General Business",PCR!D209="LTB"),AND(Summary!$D$15="Long Term Business",PCR!D209="GB")),"ERROR","")</f>
        <v/>
      </c>
      <c r="AI209" s="74" t="str">
        <f t="shared" si="19"/>
        <v/>
      </c>
    </row>
    <row r="210" spans="1:35" s="28" customFormat="1" ht="12.75" hidden="1" customHeight="1" outlineLevel="1" x14ac:dyDescent="0.3">
      <c r="A210" s="25"/>
      <c r="B210" s="107" t="str">
        <f>IF(MCR!B210="","",MCR!B210)</f>
        <v/>
      </c>
      <c r="D210" s="108" t="str">
        <f>IF(MCR!D210="","",MCR!D210)</f>
        <v/>
      </c>
      <c r="F210" s="109" t="str">
        <f>IF(MCR!F210="","",MCR!F210)</f>
        <v/>
      </c>
      <c r="H210" s="108" t="str">
        <f>IF(MCR!H210="","",MCR!H210)</f>
        <v/>
      </c>
      <c r="J210" s="3">
        <v>0</v>
      </c>
      <c r="L210" s="64">
        <f t="shared" si="16"/>
        <v>0</v>
      </c>
      <c r="N210" s="3"/>
      <c r="P210" s="64">
        <f t="shared" si="20"/>
        <v>0</v>
      </c>
      <c r="R210" s="66" t="str">
        <f t="shared" si="21"/>
        <v xml:space="preserve">  -  </v>
      </c>
      <c r="T210" s="119" t="str">
        <f>IF(MCR!T210="","",MCR!T210)</f>
        <v/>
      </c>
      <c r="U210" s="30"/>
      <c r="V210" s="64">
        <f t="shared" si="22"/>
        <v>0</v>
      </c>
      <c r="X210" s="64">
        <f t="shared" si="23"/>
        <v>0</v>
      </c>
      <c r="Z210" s="120"/>
      <c r="AB210" s="64">
        <f t="shared" si="17"/>
        <v>0</v>
      </c>
      <c r="AD210" s="66" t="str">
        <f t="shared" si="18"/>
        <v xml:space="preserve">  -  </v>
      </c>
      <c r="AE210" s="30"/>
      <c r="AG210" s="74" t="str">
        <f>IF(OR(AND(Summary!$D$15="General Business",PCR!D210="LTB"),AND(Summary!$D$15="Long Term Business",PCR!D210="GB")),"ERROR","")</f>
        <v/>
      </c>
      <c r="AI210" s="74" t="str">
        <f t="shared" si="19"/>
        <v/>
      </c>
    </row>
    <row r="211" spans="1:35" s="28" customFormat="1" ht="12.75" hidden="1" customHeight="1" outlineLevel="1" x14ac:dyDescent="0.3">
      <c r="A211" s="25"/>
      <c r="B211" s="107" t="str">
        <f>IF(MCR!B211="","",MCR!B211)</f>
        <v/>
      </c>
      <c r="D211" s="108" t="str">
        <f>IF(MCR!D211="","",MCR!D211)</f>
        <v/>
      </c>
      <c r="F211" s="109" t="str">
        <f>IF(MCR!F211="","",MCR!F211)</f>
        <v/>
      </c>
      <c r="H211" s="108" t="str">
        <f>IF(MCR!H211="","",MCR!H211)</f>
        <v/>
      </c>
      <c r="J211" s="3">
        <v>0</v>
      </c>
      <c r="L211" s="64">
        <f t="shared" si="16"/>
        <v>0</v>
      </c>
      <c r="N211" s="3"/>
      <c r="P211" s="64">
        <f t="shared" si="20"/>
        <v>0</v>
      </c>
      <c r="R211" s="66" t="str">
        <f t="shared" si="21"/>
        <v xml:space="preserve">  -  </v>
      </c>
      <c r="T211" s="119" t="str">
        <f>IF(MCR!T211="","",MCR!T211)</f>
        <v/>
      </c>
      <c r="U211" s="30"/>
      <c r="V211" s="64">
        <f t="shared" si="22"/>
        <v>0</v>
      </c>
      <c r="X211" s="64">
        <f t="shared" si="23"/>
        <v>0</v>
      </c>
      <c r="Z211" s="120"/>
      <c r="AB211" s="64">
        <f t="shared" si="17"/>
        <v>0</v>
      </c>
      <c r="AD211" s="66" t="str">
        <f t="shared" si="18"/>
        <v xml:space="preserve">  -  </v>
      </c>
      <c r="AE211" s="30"/>
      <c r="AG211" s="74" t="str">
        <f>IF(OR(AND(Summary!$D$15="General Business",PCR!D211="LTB"),AND(Summary!$D$15="Long Term Business",PCR!D211="GB")),"ERROR","")</f>
        <v/>
      </c>
      <c r="AI211" s="74" t="str">
        <f t="shared" si="19"/>
        <v/>
      </c>
    </row>
    <row r="212" spans="1:35" s="28" customFormat="1" ht="12.75" hidden="1" customHeight="1" outlineLevel="1" x14ac:dyDescent="0.3">
      <c r="A212" s="25"/>
      <c r="B212" s="107" t="str">
        <f>IF(MCR!B212="","",MCR!B212)</f>
        <v/>
      </c>
      <c r="D212" s="108" t="str">
        <f>IF(MCR!D212="","",MCR!D212)</f>
        <v/>
      </c>
      <c r="F212" s="109" t="str">
        <f>IF(MCR!F212="","",MCR!F212)</f>
        <v/>
      </c>
      <c r="H212" s="108" t="str">
        <f>IF(MCR!H212="","",MCR!H212)</f>
        <v/>
      </c>
      <c r="J212" s="3">
        <v>0</v>
      </c>
      <c r="L212" s="64">
        <f t="shared" si="16"/>
        <v>0</v>
      </c>
      <c r="N212" s="3"/>
      <c r="P212" s="64">
        <f t="shared" si="20"/>
        <v>0</v>
      </c>
      <c r="R212" s="66" t="str">
        <f t="shared" si="21"/>
        <v xml:space="preserve">  -  </v>
      </c>
      <c r="T212" s="119" t="str">
        <f>IF(MCR!T212="","",MCR!T212)</f>
        <v/>
      </c>
      <c r="U212" s="30"/>
      <c r="V212" s="64">
        <f t="shared" si="22"/>
        <v>0</v>
      </c>
      <c r="X212" s="64">
        <f t="shared" si="23"/>
        <v>0</v>
      </c>
      <c r="Z212" s="120"/>
      <c r="AB212" s="64">
        <f t="shared" si="17"/>
        <v>0</v>
      </c>
      <c r="AD212" s="66" t="str">
        <f t="shared" si="18"/>
        <v xml:space="preserve">  -  </v>
      </c>
      <c r="AE212" s="30"/>
      <c r="AG212" s="74" t="str">
        <f>IF(OR(AND(Summary!$D$15="General Business",PCR!D212="LTB"),AND(Summary!$D$15="Long Term Business",PCR!D212="GB")),"ERROR","")</f>
        <v/>
      </c>
      <c r="AI212" s="74" t="str">
        <f t="shared" si="19"/>
        <v/>
      </c>
    </row>
    <row r="213" spans="1:35" s="28" customFormat="1" ht="12.75" hidden="1" customHeight="1" outlineLevel="1" x14ac:dyDescent="0.3">
      <c r="A213" s="25"/>
      <c r="B213" s="107" t="str">
        <f>IF(MCR!B213="","",MCR!B213)</f>
        <v/>
      </c>
      <c r="D213" s="108" t="str">
        <f>IF(MCR!D213="","",MCR!D213)</f>
        <v/>
      </c>
      <c r="F213" s="109" t="str">
        <f>IF(MCR!F213="","",MCR!F213)</f>
        <v/>
      </c>
      <c r="H213" s="108" t="str">
        <f>IF(MCR!H213="","",MCR!H213)</f>
        <v/>
      </c>
      <c r="J213" s="3">
        <v>0</v>
      </c>
      <c r="L213" s="64">
        <f t="shared" si="16"/>
        <v>0</v>
      </c>
      <c r="N213" s="3"/>
      <c r="P213" s="64">
        <f t="shared" si="20"/>
        <v>0</v>
      </c>
      <c r="R213" s="66" t="str">
        <f t="shared" si="21"/>
        <v xml:space="preserve">  -  </v>
      </c>
      <c r="T213" s="119" t="str">
        <f>IF(MCR!T213="","",MCR!T213)</f>
        <v/>
      </c>
      <c r="U213" s="30"/>
      <c r="V213" s="64">
        <f t="shared" si="22"/>
        <v>0</v>
      </c>
      <c r="X213" s="64">
        <f t="shared" si="23"/>
        <v>0</v>
      </c>
      <c r="Z213" s="120"/>
      <c r="AB213" s="64">
        <f t="shared" ref="AB213:AB234" si="24">V213+Z213</f>
        <v>0</v>
      </c>
      <c r="AD213" s="66" t="str">
        <f t="shared" ref="AD213:AD234" si="25">IF(AND($B213&lt;&gt;"",$L213=0),"Infinite",IF($B213="","  -  ",$AB213/$L213))</f>
        <v xml:space="preserve">  -  </v>
      </c>
      <c r="AE213" s="30"/>
      <c r="AG213" s="74" t="str">
        <f>IF(OR(AND(Summary!$D$15="General Business",PCR!D213="LTB"),AND(Summary!$D$15="Long Term Business",PCR!D213="GB")),"ERROR","")</f>
        <v/>
      </c>
      <c r="AI213" s="74" t="str">
        <f t="shared" ref="AI213:AI234" si="26">IF(OR(AND(F213&lt;&gt;"",H213=""),AND(F213="GBP",H213&lt;&gt;1), AND(F213&lt;&gt;"GBP",H213=1)),"ERROR","")</f>
        <v/>
      </c>
    </row>
    <row r="214" spans="1:35" s="28" customFormat="1" ht="12.75" customHeight="1" collapsed="1" x14ac:dyDescent="0.3">
      <c r="A214" s="25"/>
      <c r="B214" s="107" t="str">
        <f>IF(MCR!B214="","",MCR!B214)</f>
        <v/>
      </c>
      <c r="D214" s="108" t="str">
        <f>IF(MCR!D214="","",MCR!D214)</f>
        <v/>
      </c>
      <c r="F214" s="109" t="str">
        <f>IF(MCR!F214="","",MCR!F214)</f>
        <v/>
      </c>
      <c r="H214" s="108" t="str">
        <f>IF(MCR!H214="","",MCR!H214)</f>
        <v/>
      </c>
      <c r="J214" s="3">
        <v>0</v>
      </c>
      <c r="L214" s="64">
        <f t="shared" si="16"/>
        <v>0</v>
      </c>
      <c r="N214" s="3"/>
      <c r="P214" s="64">
        <f t="shared" si="20"/>
        <v>0</v>
      </c>
      <c r="R214" s="66" t="str">
        <f t="shared" ref="R214:R234" si="27">IF(AND($B214&lt;&gt;"",$L214=0),"Infinite",IF($B214="","  -  ",$P214/$L214))</f>
        <v xml:space="preserve">  -  </v>
      </c>
      <c r="T214" s="119" t="str">
        <f>IF(MCR!T214="","",MCR!T214)</f>
        <v/>
      </c>
      <c r="U214" s="30"/>
      <c r="V214" s="64">
        <f t="shared" ref="V214:V234" si="28">MIN(L214,P214)</f>
        <v>0</v>
      </c>
      <c r="X214" s="64">
        <f t="shared" ref="X214:X234" si="29">P214-V214</f>
        <v>0</v>
      </c>
      <c r="Z214" s="120"/>
      <c r="AB214" s="64">
        <f t="shared" si="24"/>
        <v>0</v>
      </c>
      <c r="AD214" s="66" t="str">
        <f t="shared" si="25"/>
        <v xml:space="preserve">  -  </v>
      </c>
      <c r="AE214" s="30"/>
      <c r="AG214" s="74" t="str">
        <f>IF(OR(AND(Summary!$D$15="General Business",PCR!D214="LTB"),AND(Summary!$D$15="Long Term Business",PCR!D214="GB")),"ERROR","")</f>
        <v/>
      </c>
      <c r="AI214" s="74" t="str">
        <f t="shared" si="26"/>
        <v/>
      </c>
    </row>
    <row r="215" spans="1:35" s="28" customFormat="1" ht="12.75" customHeight="1" outlineLevel="1" x14ac:dyDescent="0.3">
      <c r="A215" s="25"/>
      <c r="B215" s="107" t="str">
        <f>IF(MCR!B215="","",MCR!B215)</f>
        <v/>
      </c>
      <c r="D215" s="108" t="str">
        <f>IF(MCR!D215="","",MCR!D215)</f>
        <v/>
      </c>
      <c r="F215" s="109" t="str">
        <f>IF(MCR!F215="","",MCR!F215)</f>
        <v/>
      </c>
      <c r="H215" s="108" t="str">
        <f>IF(MCR!H215="","",MCR!H215)</f>
        <v/>
      </c>
      <c r="J215" s="3">
        <v>0</v>
      </c>
      <c r="L215" s="64">
        <f t="shared" si="16"/>
        <v>0</v>
      </c>
      <c r="N215" s="3"/>
      <c r="P215" s="64">
        <f t="shared" si="20"/>
        <v>0</v>
      </c>
      <c r="R215" s="66" t="str">
        <f t="shared" si="27"/>
        <v xml:space="preserve">  -  </v>
      </c>
      <c r="T215" s="119" t="str">
        <f>IF(MCR!T215="","",MCR!T215)</f>
        <v/>
      </c>
      <c r="U215" s="30"/>
      <c r="V215" s="64">
        <f t="shared" si="28"/>
        <v>0</v>
      </c>
      <c r="X215" s="64">
        <f t="shared" si="29"/>
        <v>0</v>
      </c>
      <c r="Z215" s="120"/>
      <c r="AB215" s="64">
        <f t="shared" si="24"/>
        <v>0</v>
      </c>
      <c r="AD215" s="66" t="str">
        <f t="shared" si="25"/>
        <v xml:space="preserve">  -  </v>
      </c>
      <c r="AE215" s="30"/>
      <c r="AG215" s="74" t="str">
        <f>IF(OR(AND(Summary!$D$15="General Business",PCR!D215="LTB"),AND(Summary!$D$15="Long Term Business",PCR!D215="GB")),"ERROR","")</f>
        <v/>
      </c>
      <c r="AI215" s="74" t="str">
        <f t="shared" si="26"/>
        <v/>
      </c>
    </row>
    <row r="216" spans="1:35" s="28" customFormat="1" ht="12.75" customHeight="1" outlineLevel="1" x14ac:dyDescent="0.3">
      <c r="A216" s="25"/>
      <c r="B216" s="107" t="str">
        <f>IF(MCR!B216="","",MCR!B216)</f>
        <v/>
      </c>
      <c r="D216" s="108" t="str">
        <f>IF(MCR!D216="","",MCR!D216)</f>
        <v/>
      </c>
      <c r="F216" s="109" t="str">
        <f>IF(MCR!F216="","",MCR!F216)</f>
        <v/>
      </c>
      <c r="H216" s="108" t="str">
        <f>IF(MCR!H216="","",MCR!H216)</f>
        <v/>
      </c>
      <c r="J216" s="3">
        <v>0</v>
      </c>
      <c r="L216" s="64">
        <f t="shared" si="16"/>
        <v>0</v>
      </c>
      <c r="N216" s="3"/>
      <c r="P216" s="64">
        <f t="shared" si="20"/>
        <v>0</v>
      </c>
      <c r="R216" s="66" t="str">
        <f t="shared" si="27"/>
        <v xml:space="preserve">  -  </v>
      </c>
      <c r="T216" s="119" t="str">
        <f>IF(MCR!T216="","",MCR!T216)</f>
        <v/>
      </c>
      <c r="U216" s="30"/>
      <c r="V216" s="64">
        <f t="shared" si="28"/>
        <v>0</v>
      </c>
      <c r="X216" s="64">
        <f t="shared" si="29"/>
        <v>0</v>
      </c>
      <c r="Z216" s="120"/>
      <c r="AB216" s="64">
        <f t="shared" si="24"/>
        <v>0</v>
      </c>
      <c r="AD216" s="66" t="str">
        <f t="shared" si="25"/>
        <v xml:space="preserve">  -  </v>
      </c>
      <c r="AE216" s="30"/>
      <c r="AG216" s="74" t="str">
        <f>IF(OR(AND(Summary!$D$15="General Business",PCR!D216="LTB"),AND(Summary!$D$15="Long Term Business",PCR!D216="GB")),"ERROR","")</f>
        <v/>
      </c>
      <c r="AI216" s="74" t="str">
        <f t="shared" si="26"/>
        <v/>
      </c>
    </row>
    <row r="217" spans="1:35" s="28" customFormat="1" ht="12.75" customHeight="1" outlineLevel="1" x14ac:dyDescent="0.3">
      <c r="A217" s="25"/>
      <c r="B217" s="107" t="str">
        <f>IF(MCR!B217="","",MCR!B217)</f>
        <v/>
      </c>
      <c r="D217" s="108" t="str">
        <f>IF(MCR!D217="","",MCR!D217)</f>
        <v/>
      </c>
      <c r="F217" s="109" t="str">
        <f>IF(MCR!F217="","",MCR!F217)</f>
        <v/>
      </c>
      <c r="H217" s="108" t="str">
        <f>IF(MCR!H217="","",MCR!H217)</f>
        <v/>
      </c>
      <c r="J217" s="3">
        <v>0</v>
      </c>
      <c r="L217" s="64">
        <f t="shared" si="16"/>
        <v>0</v>
      </c>
      <c r="N217" s="3"/>
      <c r="P217" s="64">
        <f t="shared" si="20"/>
        <v>0</v>
      </c>
      <c r="R217" s="66" t="str">
        <f t="shared" si="27"/>
        <v xml:space="preserve">  -  </v>
      </c>
      <c r="T217" s="119" t="str">
        <f>IF(MCR!T217="","",MCR!T217)</f>
        <v/>
      </c>
      <c r="U217" s="30"/>
      <c r="V217" s="64">
        <f t="shared" si="28"/>
        <v>0</v>
      </c>
      <c r="X217" s="64">
        <f t="shared" si="29"/>
        <v>0</v>
      </c>
      <c r="Z217" s="120"/>
      <c r="AB217" s="64">
        <f t="shared" si="24"/>
        <v>0</v>
      </c>
      <c r="AD217" s="66" t="str">
        <f t="shared" si="25"/>
        <v xml:space="preserve">  -  </v>
      </c>
      <c r="AE217" s="30"/>
      <c r="AG217" s="74" t="str">
        <f>IF(OR(AND(Summary!$D$15="General Business",PCR!D217="LTB"),AND(Summary!$D$15="Long Term Business",PCR!D217="GB")),"ERROR","")</f>
        <v/>
      </c>
      <c r="AI217" s="74" t="str">
        <f t="shared" si="26"/>
        <v/>
      </c>
    </row>
    <row r="218" spans="1:35" s="28" customFormat="1" ht="12.75" customHeight="1" outlineLevel="1" x14ac:dyDescent="0.3">
      <c r="A218" s="25"/>
      <c r="B218" s="107" t="str">
        <f>IF(MCR!B218="","",MCR!B218)</f>
        <v/>
      </c>
      <c r="D218" s="108" t="str">
        <f>IF(MCR!D218="","",MCR!D218)</f>
        <v/>
      </c>
      <c r="F218" s="109" t="str">
        <f>IF(MCR!F218="","",MCR!F218)</f>
        <v/>
      </c>
      <c r="H218" s="108" t="str">
        <f>IF(MCR!H218="","",MCR!H218)</f>
        <v/>
      </c>
      <c r="J218" s="3">
        <v>0</v>
      </c>
      <c r="L218" s="64">
        <f t="shared" si="16"/>
        <v>0</v>
      </c>
      <c r="N218" s="3"/>
      <c r="P218" s="64">
        <f t="shared" si="20"/>
        <v>0</v>
      </c>
      <c r="R218" s="66" t="str">
        <f t="shared" si="27"/>
        <v xml:space="preserve">  -  </v>
      </c>
      <c r="T218" s="119" t="str">
        <f>IF(MCR!T218="","",MCR!T218)</f>
        <v/>
      </c>
      <c r="U218" s="30"/>
      <c r="V218" s="64">
        <f t="shared" si="28"/>
        <v>0</v>
      </c>
      <c r="X218" s="64">
        <f t="shared" si="29"/>
        <v>0</v>
      </c>
      <c r="Z218" s="120"/>
      <c r="AB218" s="64">
        <f t="shared" si="24"/>
        <v>0</v>
      </c>
      <c r="AD218" s="66" t="str">
        <f t="shared" si="25"/>
        <v xml:space="preserve">  -  </v>
      </c>
      <c r="AE218" s="30"/>
      <c r="AG218" s="74" t="str">
        <f>IF(OR(AND(Summary!$D$15="General Business",PCR!D218="LTB"),AND(Summary!$D$15="Long Term Business",PCR!D218="GB")),"ERROR","")</f>
        <v/>
      </c>
      <c r="AI218" s="74" t="str">
        <f t="shared" si="26"/>
        <v/>
      </c>
    </row>
    <row r="219" spans="1:35" s="28" customFormat="1" ht="12.75" customHeight="1" outlineLevel="1" x14ac:dyDescent="0.3">
      <c r="A219" s="25"/>
      <c r="B219" s="107" t="str">
        <f>IF(MCR!B219="","",MCR!B219)</f>
        <v/>
      </c>
      <c r="D219" s="108" t="str">
        <f>IF(MCR!D219="","",MCR!D219)</f>
        <v/>
      </c>
      <c r="F219" s="109" t="str">
        <f>IF(MCR!F219="","",MCR!F219)</f>
        <v/>
      </c>
      <c r="H219" s="108" t="str">
        <f>IF(MCR!H219="","",MCR!H219)</f>
        <v/>
      </c>
      <c r="J219" s="3">
        <v>0</v>
      </c>
      <c r="L219" s="64">
        <f t="shared" si="16"/>
        <v>0</v>
      </c>
      <c r="N219" s="3"/>
      <c r="P219" s="64">
        <f t="shared" si="20"/>
        <v>0</v>
      </c>
      <c r="R219" s="66" t="str">
        <f t="shared" si="27"/>
        <v xml:space="preserve">  -  </v>
      </c>
      <c r="T219" s="119" t="str">
        <f>IF(MCR!T219="","",MCR!T219)</f>
        <v/>
      </c>
      <c r="U219" s="30"/>
      <c r="V219" s="64">
        <f t="shared" si="28"/>
        <v>0</v>
      </c>
      <c r="X219" s="64">
        <f t="shared" si="29"/>
        <v>0</v>
      </c>
      <c r="Z219" s="120"/>
      <c r="AB219" s="64">
        <f t="shared" si="24"/>
        <v>0</v>
      </c>
      <c r="AD219" s="66" t="str">
        <f t="shared" si="25"/>
        <v xml:space="preserve">  -  </v>
      </c>
      <c r="AE219" s="30"/>
      <c r="AG219" s="74" t="str">
        <f>IF(OR(AND(Summary!$D$15="General Business",PCR!D219="LTB"),AND(Summary!$D$15="Long Term Business",PCR!D219="GB")),"ERROR","")</f>
        <v/>
      </c>
      <c r="AI219" s="74" t="str">
        <f t="shared" si="26"/>
        <v/>
      </c>
    </row>
    <row r="220" spans="1:35" s="28" customFormat="1" ht="12.75" customHeight="1" outlineLevel="1" x14ac:dyDescent="0.3">
      <c r="A220" s="25"/>
      <c r="B220" s="107" t="str">
        <f>IF(MCR!B220="","",MCR!B220)</f>
        <v/>
      </c>
      <c r="D220" s="108" t="str">
        <f>IF(MCR!D220="","",MCR!D220)</f>
        <v/>
      </c>
      <c r="F220" s="109" t="str">
        <f>IF(MCR!F220="","",MCR!F220)</f>
        <v/>
      </c>
      <c r="H220" s="108" t="str">
        <f>IF(MCR!H220="","",MCR!H220)</f>
        <v/>
      </c>
      <c r="J220" s="3">
        <v>0</v>
      </c>
      <c r="L220" s="64">
        <f t="shared" si="16"/>
        <v>0</v>
      </c>
      <c r="N220" s="3"/>
      <c r="P220" s="64">
        <f t="shared" si="20"/>
        <v>0</v>
      </c>
      <c r="R220" s="66" t="str">
        <f t="shared" si="27"/>
        <v xml:space="preserve">  -  </v>
      </c>
      <c r="T220" s="119" t="str">
        <f>IF(MCR!T220="","",MCR!T220)</f>
        <v/>
      </c>
      <c r="U220" s="30"/>
      <c r="V220" s="64">
        <f t="shared" si="28"/>
        <v>0</v>
      </c>
      <c r="X220" s="64">
        <f t="shared" si="29"/>
        <v>0</v>
      </c>
      <c r="Z220" s="120"/>
      <c r="AB220" s="64">
        <f t="shared" si="24"/>
        <v>0</v>
      </c>
      <c r="AD220" s="66" t="str">
        <f t="shared" si="25"/>
        <v xml:space="preserve">  -  </v>
      </c>
      <c r="AE220" s="30"/>
      <c r="AG220" s="74" t="str">
        <f>IF(OR(AND(Summary!$D$15="General Business",PCR!D220="LTB"),AND(Summary!$D$15="Long Term Business",PCR!D220="GB")),"ERROR","")</f>
        <v/>
      </c>
      <c r="AI220" s="74" t="str">
        <f t="shared" si="26"/>
        <v/>
      </c>
    </row>
    <row r="221" spans="1:35" s="28" customFormat="1" ht="12.75" customHeight="1" outlineLevel="1" x14ac:dyDescent="0.3">
      <c r="A221" s="25"/>
      <c r="B221" s="107" t="str">
        <f>IF(MCR!B221="","",MCR!B221)</f>
        <v/>
      </c>
      <c r="D221" s="108" t="str">
        <f>IF(MCR!D221="","",MCR!D221)</f>
        <v/>
      </c>
      <c r="F221" s="109" t="str">
        <f>IF(MCR!F221="","",MCR!F221)</f>
        <v/>
      </c>
      <c r="H221" s="108" t="str">
        <f>IF(MCR!H221="","",MCR!H221)</f>
        <v/>
      </c>
      <c r="J221" s="3">
        <v>0</v>
      </c>
      <c r="L221" s="64">
        <f t="shared" si="16"/>
        <v>0</v>
      </c>
      <c r="N221" s="3"/>
      <c r="P221" s="64">
        <f t="shared" si="20"/>
        <v>0</v>
      </c>
      <c r="R221" s="66" t="str">
        <f t="shared" si="27"/>
        <v xml:space="preserve">  -  </v>
      </c>
      <c r="T221" s="119" t="str">
        <f>IF(MCR!T221="","",MCR!T221)</f>
        <v/>
      </c>
      <c r="U221" s="30"/>
      <c r="V221" s="64">
        <f t="shared" si="28"/>
        <v>0</v>
      </c>
      <c r="X221" s="64">
        <f t="shared" si="29"/>
        <v>0</v>
      </c>
      <c r="Z221" s="120"/>
      <c r="AB221" s="64">
        <f t="shared" si="24"/>
        <v>0</v>
      </c>
      <c r="AD221" s="66" t="str">
        <f t="shared" si="25"/>
        <v xml:space="preserve">  -  </v>
      </c>
      <c r="AE221" s="30"/>
      <c r="AG221" s="74" t="str">
        <f>IF(OR(AND(Summary!$D$15="General Business",PCR!D221="LTB"),AND(Summary!$D$15="Long Term Business",PCR!D221="GB")),"ERROR","")</f>
        <v/>
      </c>
      <c r="AI221" s="74" t="str">
        <f t="shared" si="26"/>
        <v/>
      </c>
    </row>
    <row r="222" spans="1:35" s="28" customFormat="1" ht="12.75" customHeight="1" outlineLevel="1" x14ac:dyDescent="0.3">
      <c r="A222" s="25"/>
      <c r="B222" s="107" t="str">
        <f>IF(MCR!B222="","",MCR!B222)</f>
        <v/>
      </c>
      <c r="D222" s="108" t="str">
        <f>IF(MCR!D222="","",MCR!D222)</f>
        <v/>
      </c>
      <c r="F222" s="109" t="str">
        <f>IF(MCR!F222="","",MCR!F222)</f>
        <v/>
      </c>
      <c r="H222" s="108" t="str">
        <f>IF(MCR!H222="","",MCR!H222)</f>
        <v/>
      </c>
      <c r="J222" s="3">
        <v>0</v>
      </c>
      <c r="L222" s="64">
        <f t="shared" si="16"/>
        <v>0</v>
      </c>
      <c r="N222" s="3"/>
      <c r="P222" s="64">
        <f t="shared" si="20"/>
        <v>0</v>
      </c>
      <c r="R222" s="66" t="str">
        <f t="shared" si="27"/>
        <v xml:space="preserve">  -  </v>
      </c>
      <c r="T222" s="119" t="str">
        <f>IF(MCR!T222="","",MCR!T222)</f>
        <v/>
      </c>
      <c r="U222" s="30"/>
      <c r="V222" s="64">
        <f t="shared" si="28"/>
        <v>0</v>
      </c>
      <c r="X222" s="64">
        <f t="shared" si="29"/>
        <v>0</v>
      </c>
      <c r="Z222" s="120"/>
      <c r="AB222" s="64">
        <f t="shared" si="24"/>
        <v>0</v>
      </c>
      <c r="AD222" s="66" t="str">
        <f t="shared" si="25"/>
        <v xml:space="preserve">  -  </v>
      </c>
      <c r="AE222" s="30"/>
      <c r="AG222" s="74" t="str">
        <f>IF(OR(AND(Summary!$D$15="General Business",PCR!D222="LTB"),AND(Summary!$D$15="Long Term Business",PCR!D222="GB")),"ERROR","")</f>
        <v/>
      </c>
      <c r="AI222" s="74" t="str">
        <f t="shared" si="26"/>
        <v/>
      </c>
    </row>
    <row r="223" spans="1:35" s="28" customFormat="1" ht="12.75" customHeight="1" outlineLevel="1" x14ac:dyDescent="0.3">
      <c r="A223" s="25"/>
      <c r="B223" s="107" t="str">
        <f>IF(MCR!B223="","",MCR!B223)</f>
        <v/>
      </c>
      <c r="D223" s="108" t="str">
        <f>IF(MCR!D223="","",MCR!D223)</f>
        <v/>
      </c>
      <c r="F223" s="109" t="str">
        <f>IF(MCR!F223="","",MCR!F223)</f>
        <v/>
      </c>
      <c r="H223" s="108" t="str">
        <f>IF(MCR!H223="","",MCR!H223)</f>
        <v/>
      </c>
      <c r="J223" s="3">
        <v>0</v>
      </c>
      <c r="L223" s="64">
        <f t="shared" si="16"/>
        <v>0</v>
      </c>
      <c r="N223" s="3"/>
      <c r="P223" s="64">
        <f t="shared" si="20"/>
        <v>0</v>
      </c>
      <c r="R223" s="66" t="str">
        <f t="shared" si="27"/>
        <v xml:space="preserve">  -  </v>
      </c>
      <c r="T223" s="119" t="str">
        <f>IF(MCR!T223="","",MCR!T223)</f>
        <v/>
      </c>
      <c r="U223" s="30"/>
      <c r="V223" s="64">
        <f t="shared" si="28"/>
        <v>0</v>
      </c>
      <c r="X223" s="64">
        <f t="shared" si="29"/>
        <v>0</v>
      </c>
      <c r="Z223" s="120"/>
      <c r="AB223" s="64">
        <f t="shared" si="24"/>
        <v>0</v>
      </c>
      <c r="AD223" s="66" t="str">
        <f t="shared" si="25"/>
        <v xml:space="preserve">  -  </v>
      </c>
      <c r="AE223" s="30"/>
      <c r="AG223" s="74" t="str">
        <f>IF(OR(AND(Summary!$D$15="General Business",PCR!D223="LTB"),AND(Summary!$D$15="Long Term Business",PCR!D223="GB")),"ERROR","")</f>
        <v/>
      </c>
      <c r="AI223" s="74" t="str">
        <f t="shared" si="26"/>
        <v/>
      </c>
    </row>
    <row r="224" spans="1:35" s="28" customFormat="1" ht="12.75" customHeight="1" outlineLevel="1" x14ac:dyDescent="0.3">
      <c r="A224" s="25"/>
      <c r="B224" s="107" t="str">
        <f>IF(MCR!B224="","",MCR!B224)</f>
        <v/>
      </c>
      <c r="D224" s="108" t="str">
        <f>IF(MCR!D224="","",MCR!D224)</f>
        <v/>
      </c>
      <c r="F224" s="109" t="str">
        <f>IF(MCR!F224="","",MCR!F224)</f>
        <v/>
      </c>
      <c r="H224" s="108" t="str">
        <f>IF(MCR!H224="","",MCR!H224)</f>
        <v/>
      </c>
      <c r="J224" s="3">
        <v>0</v>
      </c>
      <c r="L224" s="64">
        <f t="shared" si="16"/>
        <v>0</v>
      </c>
      <c r="N224" s="3"/>
      <c r="P224" s="64">
        <f t="shared" si="20"/>
        <v>0</v>
      </c>
      <c r="R224" s="66" t="str">
        <f t="shared" si="27"/>
        <v xml:space="preserve">  -  </v>
      </c>
      <c r="T224" s="119" t="str">
        <f>IF(MCR!T224="","",MCR!T224)</f>
        <v/>
      </c>
      <c r="U224" s="30"/>
      <c r="V224" s="64">
        <f t="shared" si="28"/>
        <v>0</v>
      </c>
      <c r="X224" s="64">
        <f t="shared" si="29"/>
        <v>0</v>
      </c>
      <c r="Z224" s="120"/>
      <c r="AB224" s="64">
        <f t="shared" si="24"/>
        <v>0</v>
      </c>
      <c r="AD224" s="66" t="str">
        <f t="shared" si="25"/>
        <v xml:space="preserve">  -  </v>
      </c>
      <c r="AE224" s="30"/>
      <c r="AG224" s="74" t="str">
        <f>IF(OR(AND(Summary!$D$15="General Business",PCR!D224="LTB"),AND(Summary!$D$15="Long Term Business",PCR!D224="GB")),"ERROR","")</f>
        <v/>
      </c>
      <c r="AI224" s="74" t="str">
        <f t="shared" si="26"/>
        <v/>
      </c>
    </row>
    <row r="225" spans="1:35" s="28" customFormat="1" ht="12.75" customHeight="1" outlineLevel="1" x14ac:dyDescent="0.3">
      <c r="A225" s="25"/>
      <c r="B225" s="107" t="str">
        <f>IF(MCR!B225="","",MCR!B225)</f>
        <v/>
      </c>
      <c r="D225" s="108" t="str">
        <f>IF(MCR!D225="","",MCR!D225)</f>
        <v/>
      </c>
      <c r="F225" s="109" t="str">
        <f>IF(MCR!F225="","",MCR!F225)</f>
        <v/>
      </c>
      <c r="H225" s="108" t="str">
        <f>IF(MCR!H225="","",MCR!H225)</f>
        <v/>
      </c>
      <c r="J225" s="3">
        <v>0</v>
      </c>
      <c r="L225" s="64">
        <f t="shared" si="16"/>
        <v>0</v>
      </c>
      <c r="N225" s="3"/>
      <c r="P225" s="64">
        <f t="shared" si="20"/>
        <v>0</v>
      </c>
      <c r="R225" s="66" t="str">
        <f t="shared" si="27"/>
        <v xml:space="preserve">  -  </v>
      </c>
      <c r="T225" s="119" t="str">
        <f>IF(MCR!T225="","",MCR!T225)</f>
        <v/>
      </c>
      <c r="U225" s="30"/>
      <c r="V225" s="64">
        <f t="shared" si="28"/>
        <v>0</v>
      </c>
      <c r="X225" s="64">
        <f t="shared" si="29"/>
        <v>0</v>
      </c>
      <c r="Z225" s="120"/>
      <c r="AB225" s="64">
        <f t="shared" si="24"/>
        <v>0</v>
      </c>
      <c r="AD225" s="66" t="str">
        <f t="shared" si="25"/>
        <v xml:space="preserve">  -  </v>
      </c>
      <c r="AE225" s="30"/>
      <c r="AG225" s="74" t="str">
        <f>IF(OR(AND(Summary!$D$15="General Business",PCR!D225="LTB"),AND(Summary!$D$15="Long Term Business",PCR!D225="GB")),"ERROR","")</f>
        <v/>
      </c>
      <c r="AI225" s="74" t="str">
        <f t="shared" si="26"/>
        <v/>
      </c>
    </row>
    <row r="226" spans="1:35" s="28" customFormat="1" ht="12.75" customHeight="1" outlineLevel="1" x14ac:dyDescent="0.3">
      <c r="A226" s="25"/>
      <c r="B226" s="107" t="str">
        <f>IF(MCR!B226="","",MCR!B226)</f>
        <v/>
      </c>
      <c r="D226" s="108" t="str">
        <f>IF(MCR!D226="","",MCR!D226)</f>
        <v/>
      </c>
      <c r="F226" s="109" t="str">
        <f>IF(MCR!F226="","",MCR!F226)</f>
        <v/>
      </c>
      <c r="H226" s="108" t="str">
        <f>IF(MCR!H226="","",MCR!H226)</f>
        <v/>
      </c>
      <c r="J226" s="3">
        <v>0</v>
      </c>
      <c r="L226" s="64">
        <f t="shared" si="16"/>
        <v>0</v>
      </c>
      <c r="N226" s="3"/>
      <c r="P226" s="64">
        <f t="shared" si="20"/>
        <v>0</v>
      </c>
      <c r="R226" s="66" t="str">
        <f t="shared" si="27"/>
        <v xml:space="preserve">  -  </v>
      </c>
      <c r="T226" s="119" t="str">
        <f>IF(MCR!T226="","",MCR!T226)</f>
        <v/>
      </c>
      <c r="U226" s="30"/>
      <c r="V226" s="64">
        <f t="shared" si="28"/>
        <v>0</v>
      </c>
      <c r="X226" s="64">
        <f t="shared" si="29"/>
        <v>0</v>
      </c>
      <c r="Z226" s="120"/>
      <c r="AB226" s="64">
        <f t="shared" si="24"/>
        <v>0</v>
      </c>
      <c r="AD226" s="66" t="str">
        <f t="shared" si="25"/>
        <v xml:space="preserve">  -  </v>
      </c>
      <c r="AE226" s="30"/>
      <c r="AG226" s="74" t="str">
        <f>IF(OR(AND(Summary!$D$15="General Business",PCR!D226="LTB"),AND(Summary!$D$15="Long Term Business",PCR!D226="GB")),"ERROR","")</f>
        <v/>
      </c>
      <c r="AI226" s="74" t="str">
        <f t="shared" si="26"/>
        <v/>
      </c>
    </row>
    <row r="227" spans="1:35" s="28" customFormat="1" ht="12.75" customHeight="1" outlineLevel="1" x14ac:dyDescent="0.3">
      <c r="A227" s="25"/>
      <c r="B227" s="107" t="str">
        <f>IF(MCR!B227="","",MCR!B227)</f>
        <v/>
      </c>
      <c r="D227" s="108" t="str">
        <f>IF(MCR!D227="","",MCR!D227)</f>
        <v/>
      </c>
      <c r="F227" s="109" t="str">
        <f>IF(MCR!F227="","",MCR!F227)</f>
        <v/>
      </c>
      <c r="H227" s="108" t="str">
        <f>IF(MCR!H227="","",MCR!H227)</f>
        <v/>
      </c>
      <c r="J227" s="3">
        <v>0</v>
      </c>
      <c r="L227" s="64">
        <f t="shared" si="16"/>
        <v>0</v>
      </c>
      <c r="N227" s="3"/>
      <c r="P227" s="64">
        <f t="shared" si="20"/>
        <v>0</v>
      </c>
      <c r="R227" s="66" t="str">
        <f t="shared" si="27"/>
        <v xml:space="preserve">  -  </v>
      </c>
      <c r="T227" s="119" t="str">
        <f>IF(MCR!T227="","",MCR!T227)</f>
        <v/>
      </c>
      <c r="U227" s="30"/>
      <c r="V227" s="64">
        <f t="shared" si="28"/>
        <v>0</v>
      </c>
      <c r="X227" s="64">
        <f t="shared" si="29"/>
        <v>0</v>
      </c>
      <c r="Z227" s="120"/>
      <c r="AB227" s="64">
        <f t="shared" si="24"/>
        <v>0</v>
      </c>
      <c r="AD227" s="66" t="str">
        <f t="shared" si="25"/>
        <v xml:space="preserve">  -  </v>
      </c>
      <c r="AE227" s="30"/>
      <c r="AG227" s="74" t="str">
        <f>IF(OR(AND(Summary!$D$15="General Business",PCR!D227="LTB"),AND(Summary!$D$15="Long Term Business",PCR!D227="GB")),"ERROR","")</f>
        <v/>
      </c>
      <c r="AI227" s="74" t="str">
        <f t="shared" si="26"/>
        <v/>
      </c>
    </row>
    <row r="228" spans="1:35" s="28" customFormat="1" ht="12.75" customHeight="1" outlineLevel="1" x14ac:dyDescent="0.3">
      <c r="A228" s="25"/>
      <c r="B228" s="107" t="str">
        <f>IF(MCR!B228="","",MCR!B228)</f>
        <v/>
      </c>
      <c r="D228" s="108" t="str">
        <f>IF(MCR!D228="","",MCR!D228)</f>
        <v/>
      </c>
      <c r="F228" s="109" t="str">
        <f>IF(MCR!F228="","",MCR!F228)</f>
        <v/>
      </c>
      <c r="H228" s="108" t="str">
        <f>IF(MCR!H228="","",MCR!H228)</f>
        <v/>
      </c>
      <c r="J228" s="3">
        <v>0</v>
      </c>
      <c r="L228" s="64">
        <f t="shared" si="16"/>
        <v>0</v>
      </c>
      <c r="N228" s="3"/>
      <c r="P228" s="64">
        <f t="shared" si="20"/>
        <v>0</v>
      </c>
      <c r="R228" s="66" t="str">
        <f t="shared" si="27"/>
        <v xml:space="preserve">  -  </v>
      </c>
      <c r="T228" s="119" t="str">
        <f>IF(MCR!T228="","",MCR!T228)</f>
        <v/>
      </c>
      <c r="U228" s="30"/>
      <c r="V228" s="64">
        <f t="shared" si="28"/>
        <v>0</v>
      </c>
      <c r="X228" s="64">
        <f t="shared" si="29"/>
        <v>0</v>
      </c>
      <c r="Z228" s="120"/>
      <c r="AB228" s="64">
        <f t="shared" si="24"/>
        <v>0</v>
      </c>
      <c r="AD228" s="66" t="str">
        <f t="shared" si="25"/>
        <v xml:space="preserve">  -  </v>
      </c>
      <c r="AE228" s="30"/>
      <c r="AG228" s="74" t="str">
        <f>IF(OR(AND(Summary!$D$15="General Business",PCR!D228="LTB"),AND(Summary!$D$15="Long Term Business",PCR!D228="GB")),"ERROR","")</f>
        <v/>
      </c>
      <c r="AI228" s="74" t="str">
        <f t="shared" si="26"/>
        <v/>
      </c>
    </row>
    <row r="229" spans="1:35" s="28" customFormat="1" ht="12.75" customHeight="1" outlineLevel="1" x14ac:dyDescent="0.3">
      <c r="A229" s="25"/>
      <c r="B229" s="107" t="str">
        <f>IF(MCR!B229="","",MCR!B229)</f>
        <v/>
      </c>
      <c r="D229" s="108" t="str">
        <f>IF(MCR!D229="","",MCR!D229)</f>
        <v/>
      </c>
      <c r="F229" s="109" t="str">
        <f>IF(MCR!F229="","",MCR!F229)</f>
        <v/>
      </c>
      <c r="H229" s="108" t="str">
        <f>IF(MCR!H229="","",MCR!H229)</f>
        <v/>
      </c>
      <c r="J229" s="3">
        <v>0</v>
      </c>
      <c r="L229" s="64">
        <f t="shared" si="16"/>
        <v>0</v>
      </c>
      <c r="N229" s="3"/>
      <c r="P229" s="64">
        <f t="shared" si="20"/>
        <v>0</v>
      </c>
      <c r="R229" s="66" t="str">
        <f t="shared" si="27"/>
        <v xml:space="preserve">  -  </v>
      </c>
      <c r="T229" s="119" t="str">
        <f>IF(MCR!T229="","",MCR!T229)</f>
        <v/>
      </c>
      <c r="U229" s="30"/>
      <c r="V229" s="64">
        <f t="shared" si="28"/>
        <v>0</v>
      </c>
      <c r="X229" s="64">
        <f t="shared" si="29"/>
        <v>0</v>
      </c>
      <c r="Z229" s="120"/>
      <c r="AB229" s="64">
        <f t="shared" si="24"/>
        <v>0</v>
      </c>
      <c r="AD229" s="66" t="str">
        <f t="shared" si="25"/>
        <v xml:space="preserve">  -  </v>
      </c>
      <c r="AE229" s="30"/>
      <c r="AG229" s="74" t="str">
        <f>IF(OR(AND(Summary!$D$15="General Business",PCR!D229="LTB"),AND(Summary!$D$15="Long Term Business",PCR!D229="GB")),"ERROR","")</f>
        <v/>
      </c>
      <c r="AI229" s="74" t="str">
        <f t="shared" si="26"/>
        <v/>
      </c>
    </row>
    <row r="230" spans="1:35" s="28" customFormat="1" ht="12.75" customHeight="1" outlineLevel="1" x14ac:dyDescent="0.3">
      <c r="A230" s="25"/>
      <c r="B230" s="107" t="str">
        <f>IF(MCR!B230="","",MCR!B230)</f>
        <v/>
      </c>
      <c r="D230" s="108" t="str">
        <f>IF(MCR!D230="","",MCR!D230)</f>
        <v/>
      </c>
      <c r="F230" s="109" t="str">
        <f>IF(MCR!F230="","",MCR!F230)</f>
        <v/>
      </c>
      <c r="H230" s="108" t="str">
        <f>IF(MCR!H230="","",MCR!H230)</f>
        <v/>
      </c>
      <c r="J230" s="3">
        <v>0</v>
      </c>
      <c r="L230" s="64">
        <f t="shared" si="16"/>
        <v>0</v>
      </c>
      <c r="N230" s="3"/>
      <c r="P230" s="64">
        <f t="shared" si="20"/>
        <v>0</v>
      </c>
      <c r="R230" s="66" t="str">
        <f t="shared" si="27"/>
        <v xml:space="preserve">  -  </v>
      </c>
      <c r="T230" s="119" t="str">
        <f>IF(MCR!T230="","",MCR!T230)</f>
        <v/>
      </c>
      <c r="U230" s="30"/>
      <c r="V230" s="64">
        <f t="shared" si="28"/>
        <v>0</v>
      </c>
      <c r="X230" s="64">
        <f t="shared" si="29"/>
        <v>0</v>
      </c>
      <c r="Z230" s="120"/>
      <c r="AB230" s="64">
        <f t="shared" si="24"/>
        <v>0</v>
      </c>
      <c r="AD230" s="66" t="str">
        <f t="shared" si="25"/>
        <v xml:space="preserve">  -  </v>
      </c>
      <c r="AE230" s="30"/>
      <c r="AG230" s="74" t="str">
        <f>IF(OR(AND(Summary!$D$15="General Business",PCR!D230="LTB"),AND(Summary!$D$15="Long Term Business",PCR!D230="GB")),"ERROR","")</f>
        <v/>
      </c>
      <c r="AI230" s="74" t="str">
        <f t="shared" si="26"/>
        <v/>
      </c>
    </row>
    <row r="231" spans="1:35" s="28" customFormat="1" ht="12.75" customHeight="1" outlineLevel="1" x14ac:dyDescent="0.3">
      <c r="A231" s="25"/>
      <c r="B231" s="107" t="str">
        <f>IF(MCR!B231="","",MCR!B231)</f>
        <v/>
      </c>
      <c r="D231" s="108" t="str">
        <f>IF(MCR!D231="","",MCR!D231)</f>
        <v/>
      </c>
      <c r="F231" s="109" t="str">
        <f>IF(MCR!F231="","",MCR!F231)</f>
        <v/>
      </c>
      <c r="H231" s="108" t="str">
        <f>IF(MCR!H231="","",MCR!H231)</f>
        <v/>
      </c>
      <c r="J231" s="3">
        <v>0</v>
      </c>
      <c r="L231" s="64">
        <f t="shared" si="16"/>
        <v>0</v>
      </c>
      <c r="N231" s="3"/>
      <c r="P231" s="64">
        <f t="shared" si="20"/>
        <v>0</v>
      </c>
      <c r="R231" s="66" t="str">
        <f t="shared" si="27"/>
        <v xml:space="preserve">  -  </v>
      </c>
      <c r="T231" s="119" t="str">
        <f>IF(MCR!T231="","",MCR!T231)</f>
        <v/>
      </c>
      <c r="U231" s="30"/>
      <c r="V231" s="64">
        <f t="shared" si="28"/>
        <v>0</v>
      </c>
      <c r="X231" s="64">
        <f t="shared" si="29"/>
        <v>0</v>
      </c>
      <c r="Z231" s="120"/>
      <c r="AB231" s="64">
        <f t="shared" si="24"/>
        <v>0</v>
      </c>
      <c r="AD231" s="66" t="str">
        <f t="shared" si="25"/>
        <v xml:space="preserve">  -  </v>
      </c>
      <c r="AE231" s="30"/>
      <c r="AG231" s="74" t="str">
        <f>IF(OR(AND(Summary!$D$15="General Business",PCR!D231="LTB"),AND(Summary!$D$15="Long Term Business",PCR!D231="GB")),"ERROR","")</f>
        <v/>
      </c>
      <c r="AI231" s="74" t="str">
        <f t="shared" si="26"/>
        <v/>
      </c>
    </row>
    <row r="232" spans="1:35" s="28" customFormat="1" ht="12.75" customHeight="1" outlineLevel="1" x14ac:dyDescent="0.3">
      <c r="A232" s="25"/>
      <c r="B232" s="107" t="str">
        <f>IF(MCR!B232="","",MCR!B232)</f>
        <v/>
      </c>
      <c r="D232" s="108" t="str">
        <f>IF(MCR!D232="","",MCR!D232)</f>
        <v/>
      </c>
      <c r="F232" s="109" t="str">
        <f>IF(MCR!F232="","",MCR!F232)</f>
        <v/>
      </c>
      <c r="H232" s="108" t="str">
        <f>IF(MCR!H232="","",MCR!H232)</f>
        <v/>
      </c>
      <c r="J232" s="3">
        <v>0</v>
      </c>
      <c r="L232" s="64">
        <f t="shared" si="16"/>
        <v>0</v>
      </c>
      <c r="N232" s="3"/>
      <c r="P232" s="64">
        <f t="shared" si="20"/>
        <v>0</v>
      </c>
      <c r="R232" s="66" t="str">
        <f t="shared" si="27"/>
        <v xml:space="preserve">  -  </v>
      </c>
      <c r="T232" s="119" t="str">
        <f>IF(MCR!T232="","",MCR!T232)</f>
        <v/>
      </c>
      <c r="U232" s="30"/>
      <c r="V232" s="64">
        <f t="shared" si="28"/>
        <v>0</v>
      </c>
      <c r="X232" s="64">
        <f t="shared" si="29"/>
        <v>0</v>
      </c>
      <c r="Z232" s="120"/>
      <c r="AB232" s="64">
        <f t="shared" si="24"/>
        <v>0</v>
      </c>
      <c r="AD232" s="66" t="str">
        <f t="shared" si="25"/>
        <v xml:space="preserve">  -  </v>
      </c>
      <c r="AE232" s="30"/>
      <c r="AG232" s="74" t="str">
        <f>IF(OR(AND(Summary!$D$15="General Business",PCR!D232="LTB"),AND(Summary!$D$15="Long Term Business",PCR!D232="GB")),"ERROR","")</f>
        <v/>
      </c>
      <c r="AI232" s="74" t="str">
        <f t="shared" si="26"/>
        <v/>
      </c>
    </row>
    <row r="233" spans="1:35" s="28" customFormat="1" ht="12.75" customHeight="1" outlineLevel="1" x14ac:dyDescent="0.3">
      <c r="A233" s="25"/>
      <c r="B233" s="107" t="str">
        <f>IF(MCR!B233="","",MCR!B233)</f>
        <v/>
      </c>
      <c r="D233" s="108" t="str">
        <f>IF(MCR!D233="","",MCR!D233)</f>
        <v/>
      </c>
      <c r="F233" s="109" t="str">
        <f>IF(MCR!F233="","",MCR!F233)</f>
        <v/>
      </c>
      <c r="H233" s="108" t="str">
        <f>IF(MCR!H233="","",MCR!H233)</f>
        <v/>
      </c>
      <c r="J233" s="3">
        <v>0</v>
      </c>
      <c r="L233" s="64">
        <f t="shared" si="16"/>
        <v>0</v>
      </c>
      <c r="N233" s="3"/>
      <c r="P233" s="64">
        <f t="shared" si="20"/>
        <v>0</v>
      </c>
      <c r="R233" s="66" t="str">
        <f t="shared" si="27"/>
        <v xml:space="preserve">  -  </v>
      </c>
      <c r="T233" s="119" t="str">
        <f>IF(MCR!T233="","",MCR!T233)</f>
        <v/>
      </c>
      <c r="U233" s="30"/>
      <c r="V233" s="64">
        <f t="shared" si="28"/>
        <v>0</v>
      </c>
      <c r="X233" s="64">
        <f t="shared" si="29"/>
        <v>0</v>
      </c>
      <c r="Z233" s="120"/>
      <c r="AB233" s="64">
        <f t="shared" si="24"/>
        <v>0</v>
      </c>
      <c r="AD233" s="66" t="str">
        <f t="shared" si="25"/>
        <v xml:space="preserve">  -  </v>
      </c>
      <c r="AE233" s="30"/>
      <c r="AG233" s="74" t="str">
        <f>IF(OR(AND(Summary!$D$15="General Business",PCR!D233="LTB"),AND(Summary!$D$15="Long Term Business",PCR!D233="GB")),"ERROR","")</f>
        <v/>
      </c>
      <c r="AI233" s="74" t="str">
        <f t="shared" si="26"/>
        <v/>
      </c>
    </row>
    <row r="234" spans="1:35" s="28" customFormat="1" ht="12.75" customHeight="1" outlineLevel="1" x14ac:dyDescent="0.3">
      <c r="A234" s="25"/>
      <c r="B234" s="107" t="str">
        <f>IF(MCR!B234="","",MCR!B234)</f>
        <v/>
      </c>
      <c r="D234" s="108" t="str">
        <f>IF(MCR!D234="","",MCR!D234)</f>
        <v/>
      </c>
      <c r="F234" s="109" t="str">
        <f>IF(MCR!F234="","",MCR!F234)</f>
        <v/>
      </c>
      <c r="H234" s="108" t="str">
        <f>IF(MCR!H234="","",MCR!H234)</f>
        <v/>
      </c>
      <c r="J234" s="3">
        <v>0</v>
      </c>
      <c r="L234" s="64">
        <f>IFERROR(J234*$H$17/$H234,0)</f>
        <v>0</v>
      </c>
      <c r="N234" s="3"/>
      <c r="P234" s="64">
        <f>IFERROR(N234*$H$17/$H234,0)</f>
        <v>0</v>
      </c>
      <c r="R234" s="66" t="str">
        <f t="shared" si="27"/>
        <v xml:space="preserve">  -  </v>
      </c>
      <c r="T234" s="119" t="str">
        <f>IF(MCR!T234="","",MCR!T234)</f>
        <v/>
      </c>
      <c r="U234" s="30"/>
      <c r="V234" s="64">
        <f t="shared" si="28"/>
        <v>0</v>
      </c>
      <c r="X234" s="64">
        <f t="shared" si="29"/>
        <v>0</v>
      </c>
      <c r="Z234" s="120"/>
      <c r="AB234" s="64">
        <f t="shared" si="24"/>
        <v>0</v>
      </c>
      <c r="AD234" s="66" t="str">
        <f t="shared" si="25"/>
        <v xml:space="preserve">  -  </v>
      </c>
      <c r="AE234" s="30"/>
      <c r="AG234" s="74" t="str">
        <f>IF(OR(AND(Summary!$D$15="General Business",PCR!D234="LTB"),AND(Summary!$D$15="Long Term Business",PCR!D234="GB")),"ERROR","")</f>
        <v/>
      </c>
      <c r="AI234" s="74" t="str">
        <f t="shared" si="26"/>
        <v/>
      </c>
    </row>
    <row r="235" spans="1:35" s="28" customFormat="1" x14ac:dyDescent="0.25">
      <c r="A235" s="35"/>
      <c r="B235" s="61"/>
      <c r="C235" s="36"/>
      <c r="D235" s="37"/>
      <c r="E235" s="36"/>
      <c r="F235" s="110"/>
      <c r="G235" s="36"/>
      <c r="H235" s="37"/>
      <c r="I235" s="36"/>
      <c r="J235" s="37"/>
      <c r="K235" s="36"/>
      <c r="L235" s="37"/>
      <c r="M235" s="36"/>
      <c r="N235" s="37"/>
      <c r="O235" s="36"/>
      <c r="P235" s="37"/>
      <c r="Q235" s="36"/>
      <c r="R235" s="61"/>
      <c r="S235" s="36"/>
      <c r="T235" s="61"/>
      <c r="U235" s="51"/>
      <c r="V235" s="37"/>
      <c r="W235" s="36"/>
      <c r="X235" s="37"/>
      <c r="Y235" s="36"/>
      <c r="Z235" s="37"/>
      <c r="AA235" s="36"/>
      <c r="AB235" s="37"/>
      <c r="AC235" s="36"/>
      <c r="AD235" s="61"/>
      <c r="AE235" s="51"/>
      <c r="AG235" s="74" t="str">
        <f>IF(OR(AND(Summary!$D$15="General Business",PCR!D235="LTB"),AND(Summary!$D$15="Long Term Business",PCR!D235="GB")),"ERROR","")</f>
        <v/>
      </c>
    </row>
    <row r="236" spans="1:35" x14ac:dyDescent="0.25">
      <c r="F236" s="104"/>
    </row>
    <row r="237" spans="1:35" x14ac:dyDescent="0.25">
      <c r="F237" s="104"/>
    </row>
    <row r="238" spans="1:35" x14ac:dyDescent="0.25">
      <c r="F238" s="104"/>
    </row>
  </sheetData>
  <sheetProtection password="DBDF" sheet="1" objects="1" scenarios="1" formatColumns="0" formatRows="0"/>
  <mergeCells count="24">
    <mergeCell ref="X5:Y5"/>
    <mergeCell ref="Z5:AA5"/>
    <mergeCell ref="AB5:AC5"/>
    <mergeCell ref="AB6:AC6"/>
    <mergeCell ref="AB7:AC7"/>
    <mergeCell ref="N1:O1"/>
    <mergeCell ref="AB1:AD1"/>
    <mergeCell ref="N2:O2"/>
    <mergeCell ref="Z4:AA4"/>
    <mergeCell ref="AB4:AC4"/>
    <mergeCell ref="D12:D13"/>
    <mergeCell ref="F12:F13"/>
    <mergeCell ref="H12:H13"/>
    <mergeCell ref="X6:Y6"/>
    <mergeCell ref="Z6:AA6"/>
    <mergeCell ref="X7:Y7"/>
    <mergeCell ref="Z7:AA7"/>
    <mergeCell ref="S12:S13"/>
    <mergeCell ref="T12:T13"/>
    <mergeCell ref="J12:L12"/>
    <mergeCell ref="N12:P12"/>
    <mergeCell ref="M12:M13"/>
    <mergeCell ref="Q12:Q13"/>
    <mergeCell ref="R12:R13"/>
  </mergeCells>
  <conditionalFormatting sqref="AG21:AG115 AG232:AG235">
    <cfRule type="expression" dxfId="11" priority="13" stopIfTrue="1">
      <formula>AG21="ERROR"</formula>
    </cfRule>
  </conditionalFormatting>
  <conditionalFormatting sqref="AI21:AI115 AI232:AI234">
    <cfRule type="expression" dxfId="10" priority="12" stopIfTrue="1">
      <formula>AI21="ERROR"</formula>
    </cfRule>
  </conditionalFormatting>
  <conditionalFormatting sqref="AG116:AG231">
    <cfRule type="expression" dxfId="9" priority="11" stopIfTrue="1">
      <formula>AG116="ERROR"</formula>
    </cfRule>
  </conditionalFormatting>
  <conditionalFormatting sqref="AI116:AI231">
    <cfRule type="expression" dxfId="8" priority="10" stopIfTrue="1">
      <formula>AI116="ERROR"</formula>
    </cfRule>
  </conditionalFormatting>
  <conditionalFormatting sqref="T10">
    <cfRule type="expression" dxfId="7" priority="9" stopIfTrue="1">
      <formula>T10="ERROR"</formula>
    </cfRule>
  </conditionalFormatting>
  <conditionalFormatting sqref="Z22:Z234">
    <cfRule type="expression" dxfId="6" priority="8" stopIfTrue="1">
      <formula>T22="No"</formula>
    </cfRule>
  </conditionalFormatting>
  <conditionalFormatting sqref="Z22:Z234">
    <cfRule type="expression" dxfId="5" priority="7" stopIfTrue="1">
      <formula>AND($Z$17&lt;0,Z22&gt;0)</formula>
    </cfRule>
  </conditionalFormatting>
  <conditionalFormatting sqref="R21:R234 R17 AD21:AD234 AD17">
    <cfRule type="expression" dxfId="4" priority="14" stopIfTrue="1">
      <formula>AND(#REF!&gt;0,#REF!="No")</formula>
    </cfRule>
  </conditionalFormatting>
  <conditionalFormatting sqref="Z21:Z234">
    <cfRule type="expression" dxfId="3" priority="3" stopIfTrue="1">
      <formula>AND(T21="No",Z21&gt;0)</formula>
    </cfRule>
    <cfRule type="expression" dxfId="2" priority="5" stopIfTrue="1">
      <formula>T21="No"</formula>
    </cfRule>
  </conditionalFormatting>
  <conditionalFormatting sqref="Z21:Z234">
    <cfRule type="expression" dxfId="1" priority="4" stopIfTrue="1">
      <formula>AND($Z$17&lt;$L$17,Z21&gt;0)</formula>
    </cfRule>
  </conditionalFormatting>
  <conditionalFormatting sqref="Z19">
    <cfRule type="expression" dxfId="0" priority="1" stopIfTrue="1">
      <formula>$Z$17&lt;$L$17</formula>
    </cfRule>
  </conditionalFormatting>
  <dataValidations count="16">
    <dataValidation type="decimal" allowBlank="1" showInputMessage="1" showErrorMessage="1" errorTitle="Rate of Exchange Error!" error="The exchange rate should be entered as a valid number." promptTitle="Rate of Exchange" prompt="The rate of exchange reflected on the Summary sheet." sqref="H17">
      <formula1>0</formula1>
      <formula2>1000000</formula2>
    </dataValidation>
    <dataValidation allowBlank="1" showInputMessage="1" showErrorMessage="1" errorTitle="Rate of Exchange Error!" error="The exchange rate should be entered as a valid number." promptTitle="Reporting Currency" prompt="The Reporting Currency reflected on the Summary sheet." sqref="F17"/>
    <dataValidation allowBlank="1" showInputMessage="1" showErrorMessage="1" promptTitle="Data Validation Check" prompt="If FALSE then either:_x000a__x000a_1. No rate of exchange is entered; or_x000a_2. A rate of exchange of 1.000 entered other than for GBP; or_x000a_3. A rate of exchange other than 1.000 entered for GBP." sqref="AI21:AI234"/>
    <dataValidation allowBlank="1" showInputMessage="1" showErrorMessage="1" promptTitle="Data Validation Check" prompt="If FALSE then the Risk Type (Column D) in the cell does not match the Risk Type selected on the Summary sheet. _x000a__x000a_e.g. general business but a 'Risk Type' of LTB or long term business but a 'Risk Type' of GB selected. " sqref="AG21:AG235"/>
    <dataValidation allowBlank="1" showInputMessage="1" showErrorMessage="1" promptTitle="Name" prompt="Enter the cell name" sqref="B11"/>
    <dataValidation allowBlank="1" showInputMessage="1" showErrorMessage="1" promptTitle="Rcourse Agreement with Core" prompt="Fill in, by means of choosing from the drop down menu, whether the cell has a recourse agreement with the core. " sqref="T11"/>
    <dataValidation allowBlank="1" showInputMessage="1" showErrorMessage="1" promptTitle="Capital Resources to Meet MCR" prompt="Enter the 'Regulatory Capital Resources to Meet MCR' in the Reporting Currency of the Cell/Core.  The amount entered should reconcile with the amount determined in the Regulatory Solvency Workbook as at the assessment date." sqref="N17"/>
    <dataValidation allowBlank="1" showInputMessage="1" showErrorMessage="1" promptTitle="MCR After Regulatory Adjustment" prompt="Enter the 'MCR (After Regulatory Adjustment)' in the Reporting Currency of the Cell/Core.  The amount entered should reconcile with the amount determined in the Regulatory Solvency Workbook as at the assessment date." sqref="J17"/>
    <dataValidation allowBlank="1" showInputMessage="1" showErrorMessage="1" promptTitle="Rate of Exchange" prompt="Enter the rate of exchange as adopted in financial statements of the Cell/Core.  _x000a__x000a_The amount entered should agree with the Rate of Exchange entered in the Undertaking Information Sheet of the Regulatory Assessment Workbook for the Cell/Core." sqref="H11"/>
    <dataValidation allowBlank="1" showInputMessage="1" showErrorMessage="1" promptTitle="Reporting Currency " prompt="Enter the reporting currency of the Cell/Core.  _x000a__x000a_The amount entered should agree with the Reporting Currency entered in the Undertaking Information Sheet of the Regulatory Assessment Workbook for the Cell/Core." sqref="F11"/>
    <dataValidation allowBlank="1" showInputMessage="1" showErrorMessage="1" promptTitle="Risk Type" prompt="Fill in, by means of choosing from the drop down menu, the nature of the business written in the Cell/Core._x000a__x000a_LB = Life Business_x000a_GB = General Business" sqref="D11"/>
    <dataValidation allowBlank="1" showInputMessage="1" showErrorMessage="1" promptTitle="Notional PCR" prompt="Enter the notional PCR amount as determined in the Summary  sheet of the Regulatory Assessment Workbook for the Cell/Core for the Current Reporting Financial Year._x000a_" sqref="J11"/>
    <dataValidation allowBlank="1" showInputMessage="1" showErrorMessage="1" promptTitle="Regulatory Capital Resources" prompt="Enter the notional Regulatory Capital Resources to Meet notional PCR amount as determined in the Summary sheet of the Regulatory Assessment Workbook for the Cell/Core for the Current Reporting Financial Year._x000a_" sqref="N11"/>
    <dataValidation allowBlank="1" showInputMessage="1" showErrorMessage="1" promptTitle="Allocated Core Capital" prompt="Fill in, the notional core Regulatory Capital Resources allocated to the cell._x000a_Capital can only be allocated to cells with recourse agreements._x000a_The total allocated capital cannot exceed the core Regulatory Capital Resources less its own notional PCR." sqref="Z11"/>
    <dataValidation allowBlank="1" showInputMessage="1" showErrorMessage="1" promptTitle="PCR After Regulatory Adjustment" prompt="Enter the 'PCR (After Regulatory Adjustment)' in the Reporting Currency of the Cel.  The amount entered should reconcile with the amount determined in the Regulatory Solvency Workbook as at the assessment date." sqref="J21:J234"/>
    <dataValidation allowBlank="1" showInputMessage="1" showErrorMessage="1" promptTitle="Capital Resources to Meet PCR" prompt="Enter the 'Regulatory Capital Resources to Meet PCR' in the Reporting Currency of the Cell.  The amount entered should reconcile with the amount determined in the Regulatory Solvency Workbook as at the assessment date." sqref="N21:N234 Z21:Z234"/>
  </dataValidations>
  <pageMargins left="0.7" right="0.7" top="0.75" bottom="0.75" header="0.3" footer="0.3"/>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G76"/>
  <sheetViews>
    <sheetView workbookViewId="0"/>
  </sheetViews>
  <sheetFormatPr defaultColWidth="9.109375" defaultRowHeight="10.199999999999999" x14ac:dyDescent="0.2"/>
  <cols>
    <col min="1" max="1" width="9.109375" style="38"/>
    <col min="2" max="2" width="23.44140625" style="38" bestFit="1" customWidth="1"/>
    <col min="3" max="5" width="9.109375" style="38"/>
    <col min="6" max="6" width="10.33203125" style="38" customWidth="1"/>
    <col min="7" max="7" width="11.33203125" style="38" customWidth="1"/>
    <col min="8" max="16384" width="9.109375" style="38"/>
  </cols>
  <sheetData>
    <row r="3" spans="2:7" x14ac:dyDescent="0.2">
      <c r="B3" s="38" t="s">
        <v>20</v>
      </c>
      <c r="C3" s="38" t="s">
        <v>3</v>
      </c>
      <c r="E3" s="39"/>
      <c r="F3" s="40" t="s">
        <v>3</v>
      </c>
      <c r="G3" s="43" t="s">
        <v>167</v>
      </c>
    </row>
    <row r="4" spans="2:7" x14ac:dyDescent="0.2">
      <c r="B4" s="38" t="s">
        <v>21</v>
      </c>
      <c r="C4" s="38" t="s">
        <v>22</v>
      </c>
      <c r="E4" s="41" t="s">
        <v>169</v>
      </c>
      <c r="F4" s="42">
        <v>100000</v>
      </c>
      <c r="G4" s="44">
        <f>F4*Summary!$D$13</f>
        <v>0</v>
      </c>
    </row>
    <row r="5" spans="2:7" x14ac:dyDescent="0.2">
      <c r="B5" s="38" t="s">
        <v>23</v>
      </c>
      <c r="C5" s="38" t="s">
        <v>24</v>
      </c>
      <c r="E5" s="41" t="s">
        <v>231</v>
      </c>
      <c r="F5" s="42">
        <v>250000</v>
      </c>
      <c r="G5" s="44">
        <f>F5*Summary!$D$13</f>
        <v>0</v>
      </c>
    </row>
    <row r="6" spans="2:7" x14ac:dyDescent="0.2">
      <c r="B6" s="38" t="s">
        <v>25</v>
      </c>
      <c r="C6" s="38" t="s">
        <v>26</v>
      </c>
      <c r="E6" s="41" t="s">
        <v>174</v>
      </c>
      <c r="F6" s="42">
        <v>250000</v>
      </c>
      <c r="G6" s="44">
        <f>F6*Summary!$D$13</f>
        <v>0</v>
      </c>
    </row>
    <row r="7" spans="2:7" x14ac:dyDescent="0.2">
      <c r="B7" s="38" t="s">
        <v>27</v>
      </c>
      <c r="C7" s="38" t="s">
        <v>28</v>
      </c>
      <c r="E7" s="45" t="s">
        <v>168</v>
      </c>
      <c r="F7" s="42">
        <f>IFERROR(INDEX($F$4:$F$6,MATCH(Summary!$D$15,Factors!$E$4:$E$6,0),1),0)</f>
        <v>0</v>
      </c>
      <c r="G7" s="42">
        <f>IFERROR(INDEX($G$4:$G$6,MATCH(Summary!$D$15,Factors!$E$4:$E$6,0),1),0)</f>
        <v>0</v>
      </c>
    </row>
    <row r="8" spans="2:7" x14ac:dyDescent="0.2">
      <c r="B8" s="38" t="s">
        <v>29</v>
      </c>
      <c r="C8" s="38" t="s">
        <v>30</v>
      </c>
    </row>
    <row r="9" spans="2:7" x14ac:dyDescent="0.2">
      <c r="B9" s="38" t="s">
        <v>31</v>
      </c>
      <c r="C9" s="38" t="s">
        <v>32</v>
      </c>
    </row>
    <row r="10" spans="2:7" x14ac:dyDescent="0.2">
      <c r="B10" s="38" t="s">
        <v>33</v>
      </c>
      <c r="C10" s="38" t="s">
        <v>34</v>
      </c>
    </row>
    <row r="11" spans="2:7" x14ac:dyDescent="0.2">
      <c r="B11" s="38" t="s">
        <v>35</v>
      </c>
      <c r="C11" s="38" t="s">
        <v>36</v>
      </c>
    </row>
    <row r="12" spans="2:7" x14ac:dyDescent="0.2">
      <c r="B12" s="38" t="s">
        <v>37</v>
      </c>
      <c r="C12" s="38" t="s">
        <v>38</v>
      </c>
    </row>
    <row r="13" spans="2:7" x14ac:dyDescent="0.2">
      <c r="B13" s="38" t="s">
        <v>39</v>
      </c>
      <c r="C13" s="38" t="s">
        <v>40</v>
      </c>
    </row>
    <row r="14" spans="2:7" x14ac:dyDescent="0.2">
      <c r="B14" s="38" t="s">
        <v>41</v>
      </c>
      <c r="C14" s="38" t="s">
        <v>42</v>
      </c>
    </row>
    <row r="15" spans="2:7" x14ac:dyDescent="0.2">
      <c r="B15" s="38" t="s">
        <v>43</v>
      </c>
      <c r="C15" s="38" t="s">
        <v>44</v>
      </c>
    </row>
    <row r="16" spans="2:7" x14ac:dyDescent="0.2">
      <c r="B16" s="38" t="s">
        <v>45</v>
      </c>
      <c r="C16" s="38" t="s">
        <v>46</v>
      </c>
    </row>
    <row r="17" spans="2:3" x14ac:dyDescent="0.2">
      <c r="B17" s="38" t="s">
        <v>47</v>
      </c>
      <c r="C17" s="38" t="s">
        <v>48</v>
      </c>
    </row>
    <row r="18" spans="2:3" x14ac:dyDescent="0.2">
      <c r="B18" s="38" t="s">
        <v>49</v>
      </c>
      <c r="C18" s="38" t="s">
        <v>50</v>
      </c>
    </row>
    <row r="19" spans="2:3" x14ac:dyDescent="0.2">
      <c r="B19" s="38" t="s">
        <v>51</v>
      </c>
      <c r="C19" s="38" t="s">
        <v>52</v>
      </c>
    </row>
    <row r="20" spans="2:3" x14ac:dyDescent="0.2">
      <c r="B20" s="38" t="s">
        <v>53</v>
      </c>
      <c r="C20" s="38" t="s">
        <v>54</v>
      </c>
    </row>
    <row r="21" spans="2:3" x14ac:dyDescent="0.2">
      <c r="B21" s="38" t="s">
        <v>55</v>
      </c>
      <c r="C21" s="38" t="s">
        <v>56</v>
      </c>
    </row>
    <row r="22" spans="2:3" x14ac:dyDescent="0.2">
      <c r="B22" s="38" t="s">
        <v>57</v>
      </c>
      <c r="C22" s="38" t="s">
        <v>58</v>
      </c>
    </row>
    <row r="23" spans="2:3" x14ac:dyDescent="0.2">
      <c r="B23" s="38" t="s">
        <v>59</v>
      </c>
      <c r="C23" s="38" t="s">
        <v>60</v>
      </c>
    </row>
    <row r="24" spans="2:3" x14ac:dyDescent="0.2">
      <c r="B24" s="38" t="s">
        <v>61</v>
      </c>
      <c r="C24" s="38" t="s">
        <v>62</v>
      </c>
    </row>
    <row r="25" spans="2:3" x14ac:dyDescent="0.2">
      <c r="B25" s="38" t="s">
        <v>63</v>
      </c>
      <c r="C25" s="38" t="s">
        <v>64</v>
      </c>
    </row>
    <row r="26" spans="2:3" x14ac:dyDescent="0.2">
      <c r="B26" s="38" t="s">
        <v>65</v>
      </c>
      <c r="C26" s="38" t="s">
        <v>66</v>
      </c>
    </row>
    <row r="27" spans="2:3" x14ac:dyDescent="0.2">
      <c r="B27" s="38" t="s">
        <v>67</v>
      </c>
      <c r="C27" s="38" t="s">
        <v>68</v>
      </c>
    </row>
    <row r="28" spans="2:3" x14ac:dyDescent="0.2">
      <c r="B28" s="38" t="s">
        <v>69</v>
      </c>
      <c r="C28" s="38" t="s">
        <v>70</v>
      </c>
    </row>
    <row r="29" spans="2:3" x14ac:dyDescent="0.2">
      <c r="B29" s="38" t="s">
        <v>71</v>
      </c>
      <c r="C29" s="38" t="s">
        <v>72</v>
      </c>
    </row>
    <row r="30" spans="2:3" x14ac:dyDescent="0.2">
      <c r="B30" s="38" t="s">
        <v>73</v>
      </c>
      <c r="C30" s="38" t="s">
        <v>74</v>
      </c>
    </row>
    <row r="31" spans="2:3" x14ac:dyDescent="0.2">
      <c r="B31" s="38" t="s">
        <v>75</v>
      </c>
      <c r="C31" s="38" t="s">
        <v>76</v>
      </c>
    </row>
    <row r="32" spans="2:3" x14ac:dyDescent="0.2">
      <c r="B32" s="38" t="s">
        <v>77</v>
      </c>
      <c r="C32" s="38" t="s">
        <v>78</v>
      </c>
    </row>
    <row r="33" spans="2:3" x14ac:dyDescent="0.2">
      <c r="B33" s="38" t="s">
        <v>79</v>
      </c>
      <c r="C33" s="38" t="s">
        <v>80</v>
      </c>
    </row>
    <row r="34" spans="2:3" x14ac:dyDescent="0.2">
      <c r="B34" s="38" t="s">
        <v>81</v>
      </c>
      <c r="C34" s="38" t="s">
        <v>82</v>
      </c>
    </row>
    <row r="35" spans="2:3" x14ac:dyDescent="0.2">
      <c r="B35" s="38" t="s">
        <v>83</v>
      </c>
      <c r="C35" s="38" t="s">
        <v>84</v>
      </c>
    </row>
    <row r="36" spans="2:3" x14ac:dyDescent="0.2">
      <c r="B36" s="38" t="s">
        <v>85</v>
      </c>
      <c r="C36" s="38" t="s">
        <v>86</v>
      </c>
    </row>
    <row r="37" spans="2:3" x14ac:dyDescent="0.2">
      <c r="B37" s="38" t="s">
        <v>87</v>
      </c>
      <c r="C37" s="38" t="s">
        <v>88</v>
      </c>
    </row>
    <row r="38" spans="2:3" x14ac:dyDescent="0.2">
      <c r="B38" s="38" t="s">
        <v>89</v>
      </c>
      <c r="C38" s="38" t="s">
        <v>90</v>
      </c>
    </row>
    <row r="39" spans="2:3" x14ac:dyDescent="0.2">
      <c r="B39" s="38" t="s">
        <v>91</v>
      </c>
      <c r="C39" s="38" t="s">
        <v>92</v>
      </c>
    </row>
    <row r="40" spans="2:3" x14ac:dyDescent="0.2">
      <c r="B40" s="38" t="s">
        <v>93</v>
      </c>
      <c r="C40" s="38" t="s">
        <v>94</v>
      </c>
    </row>
    <row r="41" spans="2:3" x14ac:dyDescent="0.2">
      <c r="B41" s="38" t="s">
        <v>95</v>
      </c>
      <c r="C41" s="38" t="s">
        <v>96</v>
      </c>
    </row>
    <row r="42" spans="2:3" x14ac:dyDescent="0.2">
      <c r="B42" s="38" t="s">
        <v>97</v>
      </c>
      <c r="C42" s="38" t="s">
        <v>98</v>
      </c>
    </row>
    <row r="43" spans="2:3" x14ac:dyDescent="0.2">
      <c r="B43" s="38" t="s">
        <v>99</v>
      </c>
      <c r="C43" s="38" t="s">
        <v>100</v>
      </c>
    </row>
    <row r="44" spans="2:3" x14ac:dyDescent="0.2">
      <c r="B44" s="38" t="s">
        <v>101</v>
      </c>
      <c r="C44" s="38" t="s">
        <v>102</v>
      </c>
    </row>
    <row r="45" spans="2:3" x14ac:dyDescent="0.2">
      <c r="B45" s="38" t="s">
        <v>103</v>
      </c>
      <c r="C45" s="38" t="s">
        <v>104</v>
      </c>
    </row>
    <row r="46" spans="2:3" x14ac:dyDescent="0.2">
      <c r="B46" s="38" t="s">
        <v>105</v>
      </c>
      <c r="C46" s="38" t="s">
        <v>106</v>
      </c>
    </row>
    <row r="47" spans="2:3" x14ac:dyDescent="0.2">
      <c r="B47" s="38" t="s">
        <v>107</v>
      </c>
      <c r="C47" s="38" t="s">
        <v>108</v>
      </c>
    </row>
    <row r="48" spans="2:3" x14ac:dyDescent="0.2">
      <c r="B48" s="38" t="s">
        <v>109</v>
      </c>
      <c r="C48" s="38" t="s">
        <v>110</v>
      </c>
    </row>
    <row r="49" spans="2:3" x14ac:dyDescent="0.2">
      <c r="B49" s="38" t="s">
        <v>111</v>
      </c>
      <c r="C49" s="38" t="s">
        <v>112</v>
      </c>
    </row>
    <row r="50" spans="2:3" x14ac:dyDescent="0.2">
      <c r="B50" s="38" t="s">
        <v>113</v>
      </c>
      <c r="C50" s="38" t="s">
        <v>114</v>
      </c>
    </row>
    <row r="51" spans="2:3" x14ac:dyDescent="0.2">
      <c r="B51" s="38" t="s">
        <v>115</v>
      </c>
      <c r="C51" s="38" t="s">
        <v>116</v>
      </c>
    </row>
    <row r="52" spans="2:3" x14ac:dyDescent="0.2">
      <c r="B52" s="38" t="s">
        <v>117</v>
      </c>
      <c r="C52" s="38" t="s">
        <v>118</v>
      </c>
    </row>
    <row r="53" spans="2:3" x14ac:dyDescent="0.2">
      <c r="B53" s="38" t="s">
        <v>119</v>
      </c>
      <c r="C53" s="38" t="s">
        <v>120</v>
      </c>
    </row>
    <row r="54" spans="2:3" x14ac:dyDescent="0.2">
      <c r="B54" s="38" t="s">
        <v>121</v>
      </c>
      <c r="C54" s="38" t="s">
        <v>122</v>
      </c>
    </row>
    <row r="55" spans="2:3" x14ac:dyDescent="0.2">
      <c r="B55" s="38" t="s">
        <v>123</v>
      </c>
      <c r="C55" s="38" t="s">
        <v>124</v>
      </c>
    </row>
    <row r="56" spans="2:3" x14ac:dyDescent="0.2">
      <c r="B56" s="38" t="s">
        <v>125</v>
      </c>
      <c r="C56" s="38" t="s">
        <v>126</v>
      </c>
    </row>
    <row r="57" spans="2:3" x14ac:dyDescent="0.2">
      <c r="B57" s="38" t="s">
        <v>127</v>
      </c>
      <c r="C57" s="38" t="s">
        <v>128</v>
      </c>
    </row>
    <row r="58" spans="2:3" x14ac:dyDescent="0.2">
      <c r="B58" s="38" t="s">
        <v>129</v>
      </c>
      <c r="C58" s="38" t="s">
        <v>130</v>
      </c>
    </row>
    <row r="59" spans="2:3" x14ac:dyDescent="0.2">
      <c r="B59" s="38" t="s">
        <v>131</v>
      </c>
      <c r="C59" s="38" t="s">
        <v>132</v>
      </c>
    </row>
    <row r="60" spans="2:3" x14ac:dyDescent="0.2">
      <c r="B60" s="38" t="s">
        <v>133</v>
      </c>
      <c r="C60" s="38" t="s">
        <v>134</v>
      </c>
    </row>
    <row r="61" spans="2:3" x14ac:dyDescent="0.2">
      <c r="B61" s="38" t="s">
        <v>135</v>
      </c>
      <c r="C61" s="38" t="s">
        <v>136</v>
      </c>
    </row>
    <row r="62" spans="2:3" x14ac:dyDescent="0.2">
      <c r="B62" s="38" t="s">
        <v>137</v>
      </c>
      <c r="C62" s="38" t="s">
        <v>138</v>
      </c>
    </row>
    <row r="63" spans="2:3" x14ac:dyDescent="0.2">
      <c r="B63" s="38" t="s">
        <v>139</v>
      </c>
      <c r="C63" s="38" t="s">
        <v>140</v>
      </c>
    </row>
    <row r="64" spans="2:3" x14ac:dyDescent="0.2">
      <c r="B64" s="38" t="s">
        <v>141</v>
      </c>
      <c r="C64" s="38" t="s">
        <v>142</v>
      </c>
    </row>
    <row r="65" spans="2:3" x14ac:dyDescent="0.2">
      <c r="B65" s="38" t="s">
        <v>143</v>
      </c>
      <c r="C65" s="38" t="s">
        <v>144</v>
      </c>
    </row>
    <row r="66" spans="2:3" x14ac:dyDescent="0.2">
      <c r="B66" s="38" t="s">
        <v>145</v>
      </c>
      <c r="C66" s="38" t="s">
        <v>146</v>
      </c>
    </row>
    <row r="67" spans="2:3" x14ac:dyDescent="0.2">
      <c r="B67" s="38" t="s">
        <v>147</v>
      </c>
      <c r="C67" s="38" t="s">
        <v>148</v>
      </c>
    </row>
    <row r="68" spans="2:3" x14ac:dyDescent="0.2">
      <c r="B68" s="38" t="s">
        <v>149</v>
      </c>
      <c r="C68" s="38" t="s">
        <v>150</v>
      </c>
    </row>
    <row r="69" spans="2:3" x14ac:dyDescent="0.2">
      <c r="B69" s="38" t="s">
        <v>151</v>
      </c>
      <c r="C69" s="38" t="s">
        <v>152</v>
      </c>
    </row>
    <row r="70" spans="2:3" x14ac:dyDescent="0.2">
      <c r="B70" s="38" t="s">
        <v>153</v>
      </c>
      <c r="C70" s="38" t="s">
        <v>154</v>
      </c>
    </row>
    <row r="71" spans="2:3" x14ac:dyDescent="0.2">
      <c r="B71" s="38" t="s">
        <v>155</v>
      </c>
      <c r="C71" s="38" t="s">
        <v>156</v>
      </c>
    </row>
    <row r="72" spans="2:3" x14ac:dyDescent="0.2">
      <c r="B72" s="38" t="s">
        <v>157</v>
      </c>
      <c r="C72" s="38" t="s">
        <v>158</v>
      </c>
    </row>
    <row r="73" spans="2:3" x14ac:dyDescent="0.2">
      <c r="B73" s="38" t="s">
        <v>159</v>
      </c>
      <c r="C73" s="38" t="s">
        <v>160</v>
      </c>
    </row>
    <row r="74" spans="2:3" x14ac:dyDescent="0.2">
      <c r="B74" s="38" t="s">
        <v>161</v>
      </c>
      <c r="C74" s="38" t="s">
        <v>162</v>
      </c>
    </row>
    <row r="75" spans="2:3" x14ac:dyDescent="0.2">
      <c r="B75" s="38" t="s">
        <v>163</v>
      </c>
      <c r="C75" s="38" t="s">
        <v>164</v>
      </c>
    </row>
    <row r="76" spans="2:3" x14ac:dyDescent="0.2">
      <c r="B76" s="38" t="s">
        <v>165</v>
      </c>
      <c r="C76" s="38" t="s">
        <v>166</v>
      </c>
    </row>
  </sheetData>
  <sheetProtection password="DBDF" sheet="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Validation</vt:lpstr>
      <vt:lpstr>Summary</vt:lpstr>
      <vt:lpstr>MCR</vt:lpstr>
      <vt:lpstr>PCR</vt:lpstr>
      <vt:lpstr>Factors</vt:lpstr>
      <vt:lpstr>Currency</vt:lpstr>
      <vt:lpstr>MCR!Print_Area</vt:lpstr>
      <vt:lpstr>PCR!Print_Area</vt:lpstr>
      <vt:lpstr>Summary!Print_Area</vt:lpstr>
    </vt:vector>
  </TitlesOfParts>
  <LinksUpToDate>false</LinksUpToDate>
  <SharedDoc>false</SharedDoc>
  <HyperlinksChanged>false</HyperlinksChanged>
  <AppVersion>14.0300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